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emf" ContentType="image/x-em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ml.chartshapes+xml"/>
  <Override PartName="/xl/charts/chart4.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harts/chart6.xml" ContentType="application/vnd.openxmlformats-officedocument.drawingml.chart+xml"/>
  <Override PartName="/xl/drawings/drawing10.xml" ContentType="application/vnd.openxmlformats-officedocument.drawingml.chartshapes+xml"/>
  <Override PartName="/xl/drawings/drawing11.xml" ContentType="application/vnd.openxmlformats-officedocument.drawing+xml"/>
  <Override PartName="/xl/charts/chart7.xml" ContentType="application/vnd.openxmlformats-officedocument.drawingml.chart+xml"/>
  <Override PartName="/xl/drawings/drawing12.xml" ContentType="application/vnd.openxmlformats-officedocument.drawingml.chartshapes+xml"/>
  <Override PartName="/xl/drawings/drawing13.xml" ContentType="application/vnd.openxmlformats-officedocument.drawing+xml"/>
  <Override PartName="/xl/charts/chart8.xml" ContentType="application/vnd.openxmlformats-officedocument.drawingml.chart+xml"/>
  <Override PartName="/xl/drawings/drawing14.xml" ContentType="application/vnd.openxmlformats-officedocument.drawingml.chartshapes+xml"/>
  <Override PartName="/xl/drawings/drawing15.xml" ContentType="application/vnd.openxmlformats-officedocument.drawing+xml"/>
  <Override PartName="/xl/charts/chart9.xml" ContentType="application/vnd.openxmlformats-officedocument.drawingml.chart+xml"/>
  <Override PartName="/xl/drawings/drawing16.xml" ContentType="application/vnd.openxmlformats-officedocument.drawingml.chartshapes+xml"/>
  <Override PartName="/xl/drawings/drawing17.xml" ContentType="application/vnd.openxmlformats-officedocument.drawing+xml"/>
  <Override PartName="/xl/charts/chart10.xml" ContentType="application/vnd.openxmlformats-officedocument.drawingml.chart+xml"/>
  <Override PartName="/xl/charts/chart11.xml" ContentType="application/vnd.openxmlformats-officedocument.drawingml.chart+xml"/>
  <Override PartName="/xl/drawings/drawing18.xml" ContentType="application/vnd.openxmlformats-officedocument.drawing+xml"/>
  <Override PartName="/xl/comments1.xml" ContentType="application/vnd.openxmlformats-officedocument.spreadsheetml.comments+xml"/>
  <Override PartName="/xl/charts/chart12.xml" ContentType="application/vnd.openxmlformats-officedocument.drawingml.chart+xml"/>
  <Override PartName="/xl/drawings/drawing19.xml" ContentType="application/vnd.openxmlformats-officedocument.drawing+xml"/>
  <Override PartName="/xl/charts/chart13.xml" ContentType="application/vnd.openxmlformats-officedocument.drawingml.chart+xml"/>
  <Override PartName="/xl/drawings/drawing20.xml" ContentType="application/vnd.openxmlformats-officedocument.drawingml.chartshapes+xml"/>
  <Override PartName="/xl/charts/chart14.xml" ContentType="application/vnd.openxmlformats-officedocument.drawingml.chart+xml"/>
  <Override PartName="/xl/drawings/drawing21.xml" ContentType="application/vnd.openxmlformats-officedocument.drawingml.chartshapes+xml"/>
  <Override PartName="/xl/drawings/drawing22.xml" ContentType="application/vnd.openxmlformats-officedocument.drawing+xml"/>
  <Override PartName="/xl/comments2.xml" ContentType="application/vnd.openxmlformats-officedocument.spreadsheetml.comments+xml"/>
  <Override PartName="/xl/drawings/drawing23.xml" ContentType="application/vnd.openxmlformats-officedocument.drawing+xml"/>
  <Override PartName="/xl/comments3.xml" ContentType="application/vnd.openxmlformats-officedocument.spreadsheetml.comments+xml"/>
  <Override PartName="/xl/drawings/drawing24.xml" ContentType="application/vnd.openxmlformats-officedocument.drawing+xml"/>
  <Override PartName="/xl/charts/chart15.xml" ContentType="application/vnd.openxmlformats-officedocument.drawingml.chart+xml"/>
  <Override PartName="/xl/drawings/drawing25.xml" ContentType="application/vnd.openxmlformats-officedocument.drawingml.chartshapes+xml"/>
  <Override PartName="/xl/drawings/drawing26.xml" ContentType="application/vnd.openxmlformats-officedocument.drawing+xml"/>
  <Override PartName="/xl/charts/chart16.xml" ContentType="application/vnd.openxmlformats-officedocument.drawingml.chart+xml"/>
  <Override PartName="/xl/drawings/drawing27.xml" ContentType="application/vnd.openxmlformats-officedocument.drawingml.chartshapes+xml"/>
  <Override PartName="/xl/drawings/drawing28.xml" ContentType="application/vnd.openxmlformats-officedocument.drawing+xml"/>
  <Override PartName="/xl/charts/chart17.xml" ContentType="application/vnd.openxmlformats-officedocument.drawingml.chart+xml"/>
  <Override PartName="/xl/charts/chart18.xml" ContentType="application/vnd.openxmlformats-officedocument.drawingml.chart+xml"/>
  <Override PartName="/xl/drawings/drawing29.xml" ContentType="application/vnd.openxmlformats-officedocument.drawing+xml"/>
  <Override PartName="/xl/charts/chart19.xml" ContentType="application/vnd.openxmlformats-officedocument.drawingml.chart+xml"/>
  <Override PartName="/xl/drawings/drawing30.xml" ContentType="application/vnd.openxmlformats-officedocument.drawingml.chartshapes+xml"/>
  <Override PartName="/xl/charts/chart20.xml" ContentType="application/vnd.openxmlformats-officedocument.drawingml.chart+xml"/>
  <Override PartName="/xl/drawings/drawing31.xml" ContentType="application/vnd.openxmlformats-officedocument.drawingml.chartshapes+xml"/>
  <Override PartName="/xl/comments4.xml" ContentType="application/vnd.openxmlformats-officedocument.spreadsheetml.comments+xml"/>
  <Override PartName="/xl/drawings/drawing32.xml" ContentType="application/vnd.openxmlformats-officedocument.drawing+xml"/>
  <Override PartName="/xl/comments5.xml" ContentType="application/vnd.openxmlformats-officedocument.spreadsheetml.comments+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225"/>
  <workbookPr date1904="1" showInkAnnotation="0" autoCompressPictures="0"/>
  <bookViews>
    <workbookView xWindow="280" yWindow="2460" windowWidth="28280" windowHeight="12580" tabRatio="929" activeTab="32"/>
  </bookViews>
  <sheets>
    <sheet name="Index" sheetId="140" r:id="rId1"/>
    <sheet name="Figure1" sheetId="146" r:id="rId2"/>
    <sheet name="Figure2" sheetId="133" r:id="rId3"/>
    <sheet name="Figure3" sheetId="125" r:id="rId4"/>
    <sheet name="Figure4 " sheetId="126" r:id="rId5"/>
    <sheet name="Figure5" sheetId="129" r:id="rId6"/>
    <sheet name="Figure6" sheetId="151" r:id="rId7"/>
    <sheet name="Figure7" sheetId="139" r:id="rId8"/>
    <sheet name="Figure8" sheetId="55" r:id="rId9"/>
    <sheet name="Figure9" sheetId="156" r:id="rId10"/>
    <sheet name="Figure10" sheetId="142" r:id="rId11"/>
    <sheet name="Table 1" sheetId="144" r:id="rId12"/>
    <sheet name="Table2A" sheetId="118" r:id="rId13"/>
    <sheet name="Table2B" sheetId="117" r:id="rId14"/>
    <sheet name="Table 2C" sheetId="124" r:id="rId15"/>
    <sheet name="Table 2D" sheetId="128" r:id="rId16"/>
    <sheet name="Table 3" sheetId="145" r:id="rId17"/>
    <sheet name="Table 4" sheetId="155" r:id="rId18"/>
    <sheet name="Figure D1" sheetId="135" r:id="rId19"/>
    <sheet name="Figure D2" sheetId="153" r:id="rId20"/>
    <sheet name="Figure D3" sheetId="134" r:id="rId21"/>
    <sheet name="Figure D4" sheetId="138" r:id="rId22"/>
    <sheet name="Table A1A" sheetId="120" r:id="rId23"/>
    <sheet name="Table A1B" sheetId="119" r:id="rId24"/>
    <sheet name="Table A1C" sheetId="122" r:id="rId25"/>
    <sheet name="Table A1D" sheetId="131" r:id="rId26"/>
    <sheet name="Table A1E" sheetId="96" r:id="rId27"/>
    <sheet name="Table B1A" sheetId="63" r:id="rId28"/>
    <sheet name="Table B1B" sheetId="95" r:id="rId29"/>
    <sheet name="Table B1C" sheetId="121" r:id="rId30"/>
    <sheet name="Table B1D" sheetId="130" r:id="rId31"/>
    <sheet name="Table C2" sheetId="149" r:id="rId32"/>
    <sheet name="Table C3" sheetId="150" r:id="rId33"/>
    <sheet name="Indochina_results" sheetId="158" state="hidden" r:id="rId34"/>
    <sheet name="Data Fig 3&amp;4&amp;5" sheetId="98" state="hidden" r:id="rId35"/>
    <sheet name="Results" sheetId="33" state="hidden" r:id="rId36"/>
    <sheet name="Series-layout B" sheetId="68" state="hidden" r:id="rId37"/>
    <sheet name="Sheet1" sheetId="147" state="hidden" r:id="rId38"/>
    <sheet name="Indochina results" sheetId="97" state="hidden" r:id="rId39"/>
    <sheet name="Cameroon_1945" sheetId="123" state="hidden" r:id="rId40"/>
    <sheet name="Cameroon_Europeans" sheetId="152" state="hidden" r:id="rId41"/>
    <sheet name="Cameroon_autochthons" sheetId="154" state="hidden" r:id="rId42"/>
    <sheet name="Algeria_income_pop2" sheetId="14" state="hidden" r:id="rId43"/>
    <sheet name="Algeria_denominators" sheetId="15" state="hidden" r:id="rId44"/>
    <sheet name="Tunisia_income_pop2" sheetId="43" state="hidden" r:id="rId45"/>
    <sheet name="Tunisia_denominators" sheetId="44" state="hidden" r:id="rId46"/>
    <sheet name="Tunisia_Results" sheetId="47" state="hidden" r:id="rId47"/>
    <sheet name="DatafigD2" sheetId="159" state="hidden" r:id="rId48"/>
  </sheets>
  <externalReferences>
    <externalReference r:id="rId49"/>
    <externalReference r:id="rId50"/>
    <externalReference r:id="rId51"/>
    <externalReference r:id="rId52"/>
    <externalReference r:id="rId53"/>
  </externalReferences>
  <definedNames>
    <definedName name="_C01_Comparativesalida" localSheetId="39">#REF!</definedName>
    <definedName name="_C01_Comparativesalida" localSheetId="18">#REF!</definedName>
    <definedName name="_C01_Comparativesalida" localSheetId="1">#REF!</definedName>
    <definedName name="_C01_Comparativesalida" localSheetId="10">#REF!</definedName>
    <definedName name="_C01_Comparativesalida" localSheetId="8">#REF!</definedName>
    <definedName name="_C01_Comparativesalida" localSheetId="33">#REF!</definedName>
    <definedName name="_C01_Comparativesalida" localSheetId="23">#REF!</definedName>
    <definedName name="_C01_Comparativesalida" localSheetId="24">#REF!</definedName>
    <definedName name="_C01_Comparativesalida" localSheetId="29">#REF!</definedName>
    <definedName name="_C01_Comparativesalida" localSheetId="12">#REF!</definedName>
    <definedName name="_C01_Comparativesalida" localSheetId="46">#REF!</definedName>
    <definedName name="_C01_Comparativesalida">#REF!</definedName>
    <definedName name="_C02_Comparativesalida" localSheetId="39">#REF!</definedName>
    <definedName name="_C02_Comparativesalida" localSheetId="18">#REF!</definedName>
    <definedName name="_C02_Comparativesalida" localSheetId="1">#REF!</definedName>
    <definedName name="_C02_Comparativesalida" localSheetId="10">#REF!</definedName>
    <definedName name="_C02_Comparativesalida" localSheetId="8">#REF!</definedName>
    <definedName name="_C02_Comparativesalida" localSheetId="33">#REF!</definedName>
    <definedName name="_C02_Comparativesalida" localSheetId="23">#REF!</definedName>
    <definedName name="_C02_Comparativesalida" localSheetId="24">#REF!</definedName>
    <definedName name="_C02_Comparativesalida" localSheetId="29">#REF!</definedName>
    <definedName name="_C02_Comparativesalida" localSheetId="12">#REF!</definedName>
    <definedName name="_C02_Comparativesalida" localSheetId="46">#REF!</definedName>
    <definedName name="_C02_Comparativesalida">#REF!</definedName>
    <definedName name="_xlnm._FilterDatabase" localSheetId="39">Table_OECD_Sub-[1]sector_curr!$A$9:$CM$37</definedName>
    <definedName name="_xlnm._FilterDatabase" localSheetId="18">Table_OECD_Sub-[1]sector_curr!$A$9:$CM$37</definedName>
    <definedName name="_xlnm._FilterDatabase" localSheetId="1">Table_OECD_Sub-[1]sector_curr!$A$9:$CM$37</definedName>
    <definedName name="_xlnm._FilterDatabase" localSheetId="10">Table_OECD_Sub-[1]sector_curr!$A$9:$CM$37</definedName>
    <definedName name="_xlnm._FilterDatabase" localSheetId="8">Table_OECD_Sub-[1]sector_curr!$A$9:$CM$37</definedName>
    <definedName name="_xlnm._FilterDatabase" localSheetId="33">Table_OECD_Sub-[1]sector_curr!$A$9:$CM$37</definedName>
    <definedName name="_xlnm._FilterDatabase" localSheetId="23">Table_OECD_Sub-[1]sector_curr!$A$9:$CM$37</definedName>
    <definedName name="_xlnm._FilterDatabase" localSheetId="24">Table_OECD_Sub-[1]sector_curr!$A$9:$CM$37</definedName>
    <definedName name="_xlnm._FilterDatabase" localSheetId="25">Table_OECD_Sub-[1]sector_curr!$A$9:$CM$37</definedName>
    <definedName name="_xlnm._FilterDatabase" localSheetId="29">Table_OECD_Sub-[1]sector_curr!$A$9:$CM$37</definedName>
    <definedName name="_xlnm._FilterDatabase" localSheetId="30">Table_OECD_Sub-[1]sector_curr!$A$9:$CM$37</definedName>
    <definedName name="_xlnm._FilterDatabase" localSheetId="12">Table_OECD_Sub-[1]sector_curr!$A$9:$CM$37</definedName>
    <definedName name="_xlnm._FilterDatabase" localSheetId="46">Table_OECD_Sub-[1]sector_curr!$A$9:$CM$37</definedName>
    <definedName name="_xlnm._FilterDatabase">Table_OECD_Sub-[1]sector_curr!$A$9:$CM$37</definedName>
    <definedName name="_Key1" localSheetId="39" hidden="1">'[2]3.13'!#REF!</definedName>
    <definedName name="_Key1" localSheetId="18" hidden="1">'[2]3.13'!#REF!</definedName>
    <definedName name="_Key1" localSheetId="1" hidden="1">'[2]3.13'!#REF!</definedName>
    <definedName name="_Key1" localSheetId="10" hidden="1">'[2]3.13'!#REF!</definedName>
    <definedName name="_Key1" localSheetId="8" hidden="1">'[2]3.13'!#REF!</definedName>
    <definedName name="_Key1" localSheetId="23" hidden="1">'[2]3.13'!#REF!</definedName>
    <definedName name="_Key1" localSheetId="24" hidden="1">'[2]3.13'!#REF!</definedName>
    <definedName name="_Key1" localSheetId="29" hidden="1">'[2]3.13'!#REF!</definedName>
    <definedName name="_Key1" localSheetId="12" hidden="1">'[2]3.13'!#REF!</definedName>
    <definedName name="_Key1" localSheetId="46" hidden="1">'[2]3.13'!#REF!</definedName>
    <definedName name="_Key1" hidden="1">'[2]3.13'!#REF!</definedName>
    <definedName name="_Order1" hidden="1">255</definedName>
    <definedName name="_Sort" localSheetId="39" hidden="1">'[2]3.13'!#REF!</definedName>
    <definedName name="_Sort" localSheetId="18" hidden="1">'[2]3.13'!#REF!</definedName>
    <definedName name="_Sort" localSheetId="1" hidden="1">'[2]3.13'!#REF!</definedName>
    <definedName name="_Sort" localSheetId="10" hidden="1">'[2]3.13'!#REF!</definedName>
    <definedName name="_Sort" localSheetId="8" hidden="1">'[2]3.13'!#REF!</definedName>
    <definedName name="_Sort" localSheetId="23" hidden="1">'[2]3.13'!#REF!</definedName>
    <definedName name="_Sort" localSheetId="24" hidden="1">'[2]3.13'!#REF!</definedName>
    <definedName name="_Sort" localSheetId="29" hidden="1">'[2]3.13'!#REF!</definedName>
    <definedName name="_Sort" localSheetId="12" hidden="1">'[2]3.13'!#REF!</definedName>
    <definedName name="_Sort" localSheetId="46" hidden="1">'[2]3.13'!#REF!</definedName>
    <definedName name="_Sort" hidden="1">'[2]3.13'!#REF!</definedName>
    <definedName name="\A" localSheetId="39">'[2]3.13'!#REF!</definedName>
    <definedName name="\A" localSheetId="18">'[2]3.13'!#REF!</definedName>
    <definedName name="\A" localSheetId="1">'[2]3.13'!#REF!</definedName>
    <definedName name="\A" localSheetId="10">'[2]3.13'!#REF!</definedName>
    <definedName name="\A" localSheetId="8">'[2]3.13'!#REF!</definedName>
    <definedName name="\A" localSheetId="33">'[2]3.13'!#REF!</definedName>
    <definedName name="\A" localSheetId="23">'[2]3.13'!#REF!</definedName>
    <definedName name="\A" localSheetId="24">'[2]3.13'!#REF!</definedName>
    <definedName name="\A" localSheetId="29">'[2]3.13'!#REF!</definedName>
    <definedName name="\A" localSheetId="12">'[2]3.13'!#REF!</definedName>
    <definedName name="\A" localSheetId="46">'[2]3.13'!#REF!</definedName>
    <definedName name="\A">'[2]3.13'!#REF!</definedName>
    <definedName name="\C" localSheetId="39">#REF!</definedName>
    <definedName name="\C" localSheetId="18">#REF!</definedName>
    <definedName name="\C" localSheetId="1">#REF!</definedName>
    <definedName name="\C" localSheetId="10">#REF!</definedName>
    <definedName name="\C" localSheetId="8">#REF!</definedName>
    <definedName name="\C" localSheetId="33">#REF!</definedName>
    <definedName name="\C" localSheetId="23">#REF!</definedName>
    <definedName name="\C" localSheetId="24">#REF!</definedName>
    <definedName name="\C" localSheetId="29">#REF!</definedName>
    <definedName name="\C" localSheetId="12">#REF!</definedName>
    <definedName name="\C" localSheetId="46">#REF!</definedName>
    <definedName name="\C">#REF!</definedName>
    <definedName name="\L" localSheetId="39">#REF!</definedName>
    <definedName name="\L" localSheetId="18">#REF!</definedName>
    <definedName name="\L" localSheetId="1">#REF!</definedName>
    <definedName name="\L" localSheetId="10">#REF!</definedName>
    <definedName name="\L" localSheetId="8">#REF!</definedName>
    <definedName name="\L" localSheetId="33">#REF!</definedName>
    <definedName name="\L" localSheetId="23">#REF!</definedName>
    <definedName name="\L" localSheetId="24">#REF!</definedName>
    <definedName name="\L" localSheetId="29">#REF!</definedName>
    <definedName name="\L" localSheetId="12">#REF!</definedName>
    <definedName name="\L" localSheetId="46">#REF!</definedName>
    <definedName name="\L">#REF!</definedName>
    <definedName name="\O" localSheetId="39">'[2]3.13'!#REF!</definedName>
    <definedName name="\O" localSheetId="18">'[2]3.13'!#REF!</definedName>
    <definedName name="\O" localSheetId="1">'[2]3.13'!#REF!</definedName>
    <definedName name="\O" localSheetId="10">'[2]3.13'!#REF!</definedName>
    <definedName name="\O" localSheetId="8">'[2]3.13'!#REF!</definedName>
    <definedName name="\O" localSheetId="33">'[2]3.13'!#REF!</definedName>
    <definedName name="\O" localSheetId="23">'[2]3.13'!#REF!</definedName>
    <definedName name="\O" localSheetId="24">'[2]3.13'!#REF!</definedName>
    <definedName name="\O" localSheetId="29">'[2]3.13'!#REF!</definedName>
    <definedName name="\O" localSheetId="12">'[2]3.13'!#REF!</definedName>
    <definedName name="\O" localSheetId="46">'[2]3.13'!#REF!</definedName>
    <definedName name="\O">'[2]3.13'!#REF!</definedName>
    <definedName name="\Q" localSheetId="39">'[2]3.13'!#REF!</definedName>
    <definedName name="\Q" localSheetId="18">'[2]3.13'!#REF!</definedName>
    <definedName name="\Q" localSheetId="1">'[2]3.13'!#REF!</definedName>
    <definedName name="\Q" localSheetId="10">'[2]3.13'!#REF!</definedName>
    <definedName name="\Q" localSheetId="8">'[2]3.13'!#REF!</definedName>
    <definedName name="\Q" localSheetId="33">'[2]3.13'!#REF!</definedName>
    <definedName name="\Q" localSheetId="23">'[2]3.13'!#REF!</definedName>
    <definedName name="\Q" localSheetId="24">'[2]3.13'!#REF!</definedName>
    <definedName name="\Q" localSheetId="29">'[2]3.13'!#REF!</definedName>
    <definedName name="\Q" localSheetId="12">'[2]3.13'!#REF!</definedName>
    <definedName name="\Q" localSheetId="46">'[2]3.13'!#REF!</definedName>
    <definedName name="\Q">'[2]3.13'!#REF!</definedName>
    <definedName name="\T" localSheetId="39">'[2]3.13'!#REF!</definedName>
    <definedName name="\T" localSheetId="18">'[2]3.13'!#REF!</definedName>
    <definedName name="\T" localSheetId="1">'[2]3.13'!#REF!</definedName>
    <definedName name="\T" localSheetId="10">'[2]3.13'!#REF!</definedName>
    <definedName name="\T" localSheetId="8">'[2]3.13'!#REF!</definedName>
    <definedName name="\T" localSheetId="33">'[2]3.13'!#REF!</definedName>
    <definedName name="\T" localSheetId="23">'[2]3.13'!#REF!</definedName>
    <definedName name="\T" localSheetId="24">'[2]3.13'!#REF!</definedName>
    <definedName name="\T" localSheetId="29">'[2]3.13'!#REF!</definedName>
    <definedName name="\T" localSheetId="12">'[2]3.13'!#REF!</definedName>
    <definedName name="\T" localSheetId="46">'[2]3.13'!#REF!</definedName>
    <definedName name="\T">'[2]3.13'!#REF!</definedName>
    <definedName name="Amount" localSheetId="39">[0]!Amount1,[0]!Amount2</definedName>
    <definedName name="Amount" localSheetId="33">Amount1,Amount2</definedName>
    <definedName name="Amount" localSheetId="25">Amount1,Amount2</definedName>
    <definedName name="Amount" localSheetId="30">Amount1,Amount2</definedName>
    <definedName name="Amount">Amount1,Amount2</definedName>
    <definedName name="Amount1">'[3]Table_3.9_(Overwrite)'!$D$37,'[3]Table_3.9_(Overwrite)'!$G$37,'[3]Table_3.9_(Overwrite)'!$J$37,'[3]Table_3.9_(Overwrite)'!$M$37,'[3]Table_3.9_(Overwrite)'!$P$37,'[3]Table_3.9_(Overwrite)'!$S$37</definedName>
    <definedName name="Amount2">'[3]Table_3.9_(Overwrite)'!$D$73,'[3]Table_3.9_(Overwrite)'!$G$73,'[3]Table_3.9_(Overwrite)'!$J$73,'[3]Table_3.9_(Overwrite)'!$M$73,'[3]Table_3.9_(Overwrite)'!$P$73</definedName>
    <definedName name="amt_1" localSheetId="39">#REF!</definedName>
    <definedName name="amt_1" localSheetId="18">#REF!</definedName>
    <definedName name="amt_1" localSheetId="1">#REF!</definedName>
    <definedName name="amt_1" localSheetId="10">#REF!</definedName>
    <definedName name="amt_1" localSheetId="8">#REF!</definedName>
    <definedName name="amt_1" localSheetId="33">#REF!</definedName>
    <definedName name="amt_1" localSheetId="23">#REF!</definedName>
    <definedName name="amt_1" localSheetId="24">#REF!</definedName>
    <definedName name="amt_1" localSheetId="29">#REF!</definedName>
    <definedName name="amt_1" localSheetId="12">#REF!</definedName>
    <definedName name="amt_1" localSheetId="46">#REF!</definedName>
    <definedName name="amt_1">#REF!</definedName>
    <definedName name="amt_2" localSheetId="39">#REF!</definedName>
    <definedName name="amt_2" localSheetId="18">#REF!</definedName>
    <definedName name="amt_2" localSheetId="1">#REF!</definedName>
    <definedName name="amt_2" localSheetId="10">#REF!</definedName>
    <definedName name="amt_2" localSheetId="8">#REF!</definedName>
    <definedName name="amt_2" localSheetId="33">#REF!</definedName>
    <definedName name="amt_2" localSheetId="23">#REF!</definedName>
    <definedName name="amt_2" localSheetId="24">#REF!</definedName>
    <definedName name="amt_2" localSheetId="29">#REF!</definedName>
    <definedName name="amt_2" localSheetId="12">#REF!</definedName>
    <definedName name="amt_2" localSheetId="46">#REF!</definedName>
    <definedName name="amt_2">#REF!</definedName>
    <definedName name="amt_3" localSheetId="39">#REF!</definedName>
    <definedName name="amt_3" localSheetId="18">#REF!</definedName>
    <definedName name="amt_3" localSheetId="1">#REF!</definedName>
    <definedName name="amt_3" localSheetId="10">#REF!</definedName>
    <definedName name="amt_3" localSheetId="8">#REF!</definedName>
    <definedName name="amt_3" localSheetId="33">#REF!</definedName>
    <definedName name="amt_3" localSheetId="23">#REF!</definedName>
    <definedName name="amt_3" localSheetId="24">#REF!</definedName>
    <definedName name="amt_3" localSheetId="29">#REF!</definedName>
    <definedName name="amt_3" localSheetId="12">#REF!</definedName>
    <definedName name="amt_3" localSheetId="46">#REF!</definedName>
    <definedName name="amt_3">#REF!</definedName>
    <definedName name="amt_divide" localSheetId="39">#REF!</definedName>
    <definedName name="amt_divide" localSheetId="18">#REF!</definedName>
    <definedName name="amt_divide" localSheetId="1">#REF!</definedName>
    <definedName name="amt_divide" localSheetId="10">#REF!</definedName>
    <definedName name="amt_divide" localSheetId="8">#REF!</definedName>
    <definedName name="amt_divide" localSheetId="33">#REF!</definedName>
    <definedName name="amt_divide" localSheetId="23">#REF!</definedName>
    <definedName name="amt_divide" localSheetId="24">#REF!</definedName>
    <definedName name="amt_divide" localSheetId="29">#REF!</definedName>
    <definedName name="amt_divide" localSheetId="12">#REF!</definedName>
    <definedName name="amt_divide" localSheetId="46">#REF!</definedName>
    <definedName name="amt_divide">#REF!</definedName>
    <definedName name="amt_round" localSheetId="39">#REF!</definedName>
    <definedName name="amt_round" localSheetId="18">#REF!</definedName>
    <definedName name="amt_round" localSheetId="1">#REF!</definedName>
    <definedName name="amt_round" localSheetId="10">#REF!</definedName>
    <definedName name="amt_round" localSheetId="8">#REF!</definedName>
    <definedName name="amt_round" localSheetId="33">#REF!</definedName>
    <definedName name="amt_round" localSheetId="23">#REF!</definedName>
    <definedName name="amt_round" localSheetId="24">#REF!</definedName>
    <definedName name="amt_round" localSheetId="29">#REF!</definedName>
    <definedName name="amt_round" localSheetId="12">#REF!</definedName>
    <definedName name="amt_round" localSheetId="46">#REF!</definedName>
    <definedName name="amt_round">#REF!</definedName>
    <definedName name="Aux_curr_Output" localSheetId="39">#REF!</definedName>
    <definedName name="Aux_curr_Output" localSheetId="18">#REF!</definedName>
    <definedName name="Aux_curr_Output" localSheetId="1">#REF!</definedName>
    <definedName name="Aux_curr_Output" localSheetId="10">#REF!</definedName>
    <definedName name="Aux_curr_Output" localSheetId="8">#REF!</definedName>
    <definedName name="Aux_curr_Output" localSheetId="33">#REF!</definedName>
    <definedName name="Aux_curr_Output" localSheetId="23">#REF!</definedName>
    <definedName name="Aux_curr_Output" localSheetId="24">#REF!</definedName>
    <definedName name="Aux_curr_Output" localSheetId="29">#REF!</definedName>
    <definedName name="Aux_curr_Output" localSheetId="12">#REF!</definedName>
    <definedName name="Aux_curr_Output" localSheetId="46">#REF!</definedName>
    <definedName name="Aux_curr_Output">#REF!</definedName>
    <definedName name="Aux_Output" localSheetId="39">#REF!</definedName>
    <definedName name="Aux_Output" localSheetId="18">#REF!</definedName>
    <definedName name="Aux_Output" localSheetId="1">#REF!</definedName>
    <definedName name="Aux_Output" localSheetId="10">#REF!</definedName>
    <definedName name="Aux_Output" localSheetId="8">#REF!</definedName>
    <definedName name="Aux_Output" localSheetId="33">#REF!</definedName>
    <definedName name="Aux_Output" localSheetId="23">#REF!</definedName>
    <definedName name="Aux_Output" localSheetId="24">#REF!</definedName>
    <definedName name="Aux_Output" localSheetId="29">#REF!</definedName>
    <definedName name="Aux_Output" localSheetId="12">#REF!</definedName>
    <definedName name="Aux_Output" localSheetId="46">#REF!</definedName>
    <definedName name="Aux_Output">#REF!</definedName>
    <definedName name="AuxTables_Curr_output" localSheetId="39">#REF!</definedName>
    <definedName name="AuxTables_Curr_output" localSheetId="18">#REF!</definedName>
    <definedName name="AuxTables_Curr_output" localSheetId="1">#REF!</definedName>
    <definedName name="AuxTables_Curr_output" localSheetId="10">#REF!</definedName>
    <definedName name="AuxTables_Curr_output" localSheetId="8">#REF!</definedName>
    <definedName name="AuxTables_Curr_output" localSheetId="33">#REF!</definedName>
    <definedName name="AuxTables_Curr_output" localSheetId="23">#REF!</definedName>
    <definedName name="AuxTables_Curr_output" localSheetId="24">#REF!</definedName>
    <definedName name="AuxTables_Curr_output" localSheetId="29">#REF!</definedName>
    <definedName name="AuxTables_Curr_output" localSheetId="12">#REF!</definedName>
    <definedName name="AuxTables_Curr_output" localSheetId="46">#REF!</definedName>
    <definedName name="AuxTables_Curr_output">#REF!</definedName>
    <definedName name="AuxTables_Curr_output_OECD" localSheetId="39">#REF!</definedName>
    <definedName name="AuxTables_Curr_output_OECD" localSheetId="18">#REF!</definedName>
    <definedName name="AuxTables_Curr_output_OECD" localSheetId="1">#REF!</definedName>
    <definedName name="AuxTables_Curr_output_OECD" localSheetId="10">#REF!</definedName>
    <definedName name="AuxTables_Curr_output_OECD" localSheetId="8">#REF!</definedName>
    <definedName name="AuxTables_Curr_output_OECD" localSheetId="33">#REF!</definedName>
    <definedName name="AuxTables_Curr_output_OECD" localSheetId="23">#REF!</definedName>
    <definedName name="AuxTables_Curr_output_OECD" localSheetId="24">#REF!</definedName>
    <definedName name="AuxTables_Curr_output_OECD" localSheetId="29">#REF!</definedName>
    <definedName name="AuxTables_Curr_output_OECD" localSheetId="12">#REF!</definedName>
    <definedName name="AuxTables_Curr_output_OECD" localSheetId="46">#REF!</definedName>
    <definedName name="AuxTables_Curr_output_OECD">#REF!</definedName>
    <definedName name="AuxTables_GDP_LAC" localSheetId="39">#REF!</definedName>
    <definedName name="AuxTables_GDP_LAC" localSheetId="18">#REF!</definedName>
    <definedName name="AuxTables_GDP_LAC" localSheetId="1">#REF!</definedName>
    <definedName name="AuxTables_GDP_LAC" localSheetId="10">#REF!</definedName>
    <definedName name="AuxTables_GDP_LAC" localSheetId="8">#REF!</definedName>
    <definedName name="AuxTables_GDP_LAC" localSheetId="33">#REF!</definedName>
    <definedName name="AuxTables_GDP_LAC" localSheetId="23">#REF!</definedName>
    <definedName name="AuxTables_GDP_LAC" localSheetId="24">#REF!</definedName>
    <definedName name="AuxTables_GDP_LAC" localSheetId="29">#REF!</definedName>
    <definedName name="AuxTables_GDP_LAC" localSheetId="12">#REF!</definedName>
    <definedName name="AuxTables_GDP_LAC" localSheetId="46">#REF!</definedName>
    <definedName name="AuxTables_GDP_LAC">#REF!</definedName>
    <definedName name="AuxTables_GDP_output" localSheetId="39">#REF!</definedName>
    <definedName name="AuxTables_GDP_output" localSheetId="18">#REF!</definedName>
    <definedName name="AuxTables_GDP_output" localSheetId="1">#REF!</definedName>
    <definedName name="AuxTables_GDP_output" localSheetId="10">#REF!</definedName>
    <definedName name="AuxTables_GDP_output" localSheetId="8">#REF!</definedName>
    <definedName name="AuxTables_GDP_output" localSheetId="33">#REF!</definedName>
    <definedName name="AuxTables_GDP_output" localSheetId="23">#REF!</definedName>
    <definedName name="AuxTables_GDP_output" localSheetId="24">#REF!</definedName>
    <definedName name="AuxTables_GDP_output" localSheetId="29">#REF!</definedName>
    <definedName name="AuxTables_GDP_output" localSheetId="12">#REF!</definedName>
    <definedName name="AuxTables_GDP_output" localSheetId="46">#REF!</definedName>
    <definedName name="AuxTables_GDP_output">#REF!</definedName>
    <definedName name="AuxTables_GDP_output_OECD" localSheetId="39">#REF!</definedName>
    <definedName name="AuxTables_GDP_output_OECD" localSheetId="18">#REF!</definedName>
    <definedName name="AuxTables_GDP_output_OECD" localSheetId="1">#REF!</definedName>
    <definedName name="AuxTables_GDP_output_OECD" localSheetId="10">#REF!</definedName>
    <definedName name="AuxTables_GDP_output_OECD" localSheetId="8">#REF!</definedName>
    <definedName name="AuxTables_GDP_output_OECD" localSheetId="33">#REF!</definedName>
    <definedName name="AuxTables_GDP_output_OECD" localSheetId="23">#REF!</definedName>
    <definedName name="AuxTables_GDP_output_OECD" localSheetId="24">#REF!</definedName>
    <definedName name="AuxTables_GDP_output_OECD" localSheetId="29">#REF!</definedName>
    <definedName name="AuxTables_GDP_output_OECD" localSheetId="12">#REF!</definedName>
    <definedName name="AuxTables_GDP_output_OECD" localSheetId="46">#REF!</definedName>
    <definedName name="AuxTables_GDP_output_OECD">#REF!</definedName>
    <definedName name="AuxTables_Percent_output_OECD" localSheetId="39">#REF!</definedName>
    <definedName name="AuxTables_Percent_output_OECD" localSheetId="18">#REF!</definedName>
    <definedName name="AuxTables_Percent_output_OECD" localSheetId="1">#REF!</definedName>
    <definedName name="AuxTables_Percent_output_OECD" localSheetId="10">#REF!</definedName>
    <definedName name="AuxTables_Percent_output_OECD" localSheetId="8">#REF!</definedName>
    <definedName name="AuxTables_Percent_output_OECD" localSheetId="33">#REF!</definedName>
    <definedName name="AuxTables_Percent_output_OECD" localSheetId="23">#REF!</definedName>
    <definedName name="AuxTables_Percent_output_OECD" localSheetId="24">#REF!</definedName>
    <definedName name="AuxTables_Percent_output_OECD" localSheetId="29">#REF!</definedName>
    <definedName name="AuxTables_Percent_output_OECD" localSheetId="12">#REF!</definedName>
    <definedName name="AuxTables_Percent_output_OECD" localSheetId="46">#REF!</definedName>
    <definedName name="AuxTables_Percent_output_OECD">#REF!</definedName>
    <definedName name="column_head" localSheetId="39">#REF!</definedName>
    <definedName name="column_head" localSheetId="18">#REF!</definedName>
    <definedName name="column_head" localSheetId="1">#REF!</definedName>
    <definedName name="column_head" localSheetId="10">#REF!</definedName>
    <definedName name="column_head" localSheetId="8">#REF!</definedName>
    <definedName name="column_head" localSheetId="33">#REF!</definedName>
    <definedName name="column_head" localSheetId="23">#REF!</definedName>
    <definedName name="column_head" localSheetId="24">#REF!</definedName>
    <definedName name="column_head" localSheetId="29">#REF!</definedName>
    <definedName name="column_head" localSheetId="12">#REF!</definedName>
    <definedName name="column_head" localSheetId="46">#REF!</definedName>
    <definedName name="column_head">#REF!</definedName>
    <definedName name="column_headings" localSheetId="39">#REF!</definedName>
    <definedName name="column_headings" localSheetId="18">#REF!</definedName>
    <definedName name="column_headings" localSheetId="1">#REF!</definedName>
    <definedName name="column_headings" localSheetId="10">#REF!</definedName>
    <definedName name="column_headings" localSheetId="8">#REF!</definedName>
    <definedName name="column_headings" localSheetId="33">#REF!</definedName>
    <definedName name="column_headings" localSheetId="23">#REF!</definedName>
    <definedName name="column_headings" localSheetId="24">#REF!</definedName>
    <definedName name="column_headings" localSheetId="29">#REF!</definedName>
    <definedName name="column_headings" localSheetId="12">#REF!</definedName>
    <definedName name="column_headings" localSheetId="46">#REF!</definedName>
    <definedName name="column_headings">#REF!</definedName>
    <definedName name="column_numbers" localSheetId="39">#REF!</definedName>
    <definedName name="column_numbers" localSheetId="18">#REF!</definedName>
    <definedName name="column_numbers" localSheetId="1">#REF!</definedName>
    <definedName name="column_numbers" localSheetId="10">#REF!</definedName>
    <definedName name="column_numbers" localSheetId="8">#REF!</definedName>
    <definedName name="column_numbers" localSheetId="33">#REF!</definedName>
    <definedName name="column_numbers" localSheetId="23">#REF!</definedName>
    <definedName name="column_numbers" localSheetId="24">#REF!</definedName>
    <definedName name="column_numbers" localSheetId="29">#REF!</definedName>
    <definedName name="column_numbers" localSheetId="12">#REF!</definedName>
    <definedName name="column_numbers" localSheetId="46">#REF!</definedName>
    <definedName name="column_numbers">#REF!</definedName>
    <definedName name="data" localSheetId="39">#REF!</definedName>
    <definedName name="data" localSheetId="18">#REF!</definedName>
    <definedName name="data" localSheetId="1">#REF!</definedName>
    <definedName name="data" localSheetId="10">#REF!</definedName>
    <definedName name="data" localSheetId="8">#REF!</definedName>
    <definedName name="data" localSheetId="33">#REF!</definedName>
    <definedName name="data" localSheetId="23">#REF!</definedName>
    <definedName name="data" localSheetId="24">#REF!</definedName>
    <definedName name="data" localSheetId="29">#REF!</definedName>
    <definedName name="data" localSheetId="12">#REF!</definedName>
    <definedName name="data" localSheetId="46">#REF!</definedName>
    <definedName name="data">#REF!</definedName>
    <definedName name="data2" localSheetId="39">#REF!</definedName>
    <definedName name="data2" localSheetId="18">#REF!</definedName>
    <definedName name="data2" localSheetId="1">#REF!</definedName>
    <definedName name="data2" localSheetId="10">#REF!</definedName>
    <definedName name="data2" localSheetId="8">#REF!</definedName>
    <definedName name="data2" localSheetId="33">#REF!</definedName>
    <definedName name="data2" localSheetId="23">#REF!</definedName>
    <definedName name="data2" localSheetId="24">#REF!</definedName>
    <definedName name="data2" localSheetId="29">#REF!</definedName>
    <definedName name="data2" localSheetId="12">#REF!</definedName>
    <definedName name="data2" localSheetId="46">#REF!</definedName>
    <definedName name="data2">#REF!</definedName>
    <definedName name="ea_flux" localSheetId="39">#REF!</definedName>
    <definedName name="ea_flux" localSheetId="18">#REF!</definedName>
    <definedName name="ea_flux" localSheetId="1">#REF!</definedName>
    <definedName name="ea_flux" localSheetId="10">#REF!</definedName>
    <definedName name="ea_flux" localSheetId="8">#REF!</definedName>
    <definedName name="ea_flux" localSheetId="33">#REF!</definedName>
    <definedName name="ea_flux" localSheetId="23">#REF!</definedName>
    <definedName name="ea_flux" localSheetId="24">#REF!</definedName>
    <definedName name="ea_flux" localSheetId="29">#REF!</definedName>
    <definedName name="ea_flux" localSheetId="12">#REF!</definedName>
    <definedName name="ea_flux" localSheetId="46">#REF!</definedName>
    <definedName name="ea_flux">#REF!</definedName>
    <definedName name="Equilibre" localSheetId="39">#REF!</definedName>
    <definedName name="Equilibre" localSheetId="18">#REF!</definedName>
    <definedName name="Equilibre" localSheetId="1">#REF!</definedName>
    <definedName name="Equilibre" localSheetId="10">#REF!</definedName>
    <definedName name="Equilibre" localSheetId="8">#REF!</definedName>
    <definedName name="Equilibre" localSheetId="33">#REF!</definedName>
    <definedName name="Equilibre" localSheetId="23">#REF!</definedName>
    <definedName name="Equilibre" localSheetId="24">#REF!</definedName>
    <definedName name="Equilibre" localSheetId="29">#REF!</definedName>
    <definedName name="Equilibre" localSheetId="12">#REF!</definedName>
    <definedName name="Equilibre" localSheetId="46">#REF!</definedName>
    <definedName name="Equilibre">#REF!</definedName>
    <definedName name="Figures" localSheetId="39">[0]!Figures1,[0]!Figures2</definedName>
    <definedName name="Figures" localSheetId="33">Figures1,Figures2</definedName>
    <definedName name="Figures" localSheetId="25">Figures1,Figures2</definedName>
    <definedName name="Figures" localSheetId="30">Figures1,Figures2</definedName>
    <definedName name="Figures">Figures1,Figures2</definedName>
    <definedName name="Figures1">'[3]Table_3.9_(Overwrite)'!$C$37,'[3]Table_3.9_(Overwrite)'!$F$37,'[3]Table_3.9_(Overwrite)'!$I$37,'[3]Table_3.9_(Overwrite)'!$L$37,'[3]Table_3.9_(Overwrite)'!$O$37,'[3]Table_3.9_(Overwrite)'!$R$37</definedName>
    <definedName name="Figures2">'[3]Table_3.9_(Overwrite)'!$C$73,'[3]Table_3.9_(Overwrite)'!$F$73,'[3]Table_3.9_(Overwrite)'!$I$73,'[3]Table_3.9_(Overwrite)'!$L$73,'[3]Table_3.9_(Overwrite)'!$O$73</definedName>
    <definedName name="fmtr" localSheetId="39">#REF!</definedName>
    <definedName name="fmtr" localSheetId="18">#REF!</definedName>
    <definedName name="fmtr" localSheetId="1">#REF!</definedName>
    <definedName name="fmtr" localSheetId="10">#REF!</definedName>
    <definedName name="fmtr" localSheetId="8">#REF!</definedName>
    <definedName name="fmtr" localSheetId="33">#REF!</definedName>
    <definedName name="fmtr" localSheetId="23">#REF!</definedName>
    <definedName name="fmtr" localSheetId="24">#REF!</definedName>
    <definedName name="fmtr" localSheetId="29">#REF!</definedName>
    <definedName name="fmtr" localSheetId="12">#REF!</definedName>
    <definedName name="fmtr" localSheetId="46">#REF!</definedName>
    <definedName name="fmtr">#REF!</definedName>
    <definedName name="footno" localSheetId="39">#REF!</definedName>
    <definedName name="footno" localSheetId="18">#REF!</definedName>
    <definedName name="footno" localSheetId="1">#REF!</definedName>
    <definedName name="footno" localSheetId="10">#REF!</definedName>
    <definedName name="footno" localSheetId="8">#REF!</definedName>
    <definedName name="footno" localSheetId="33">#REF!</definedName>
    <definedName name="footno" localSheetId="23">#REF!</definedName>
    <definedName name="footno" localSheetId="24">#REF!</definedName>
    <definedName name="footno" localSheetId="29">#REF!</definedName>
    <definedName name="footno" localSheetId="12">#REF!</definedName>
    <definedName name="footno" localSheetId="46">#REF!</definedName>
    <definedName name="footno">#REF!</definedName>
    <definedName name="footnotes" localSheetId="39">#REF!</definedName>
    <definedName name="footnotes" localSheetId="18">#REF!</definedName>
    <definedName name="footnotes" localSheetId="1">#REF!</definedName>
    <definedName name="footnotes" localSheetId="10">#REF!</definedName>
    <definedName name="footnotes" localSheetId="8">#REF!</definedName>
    <definedName name="footnotes" localSheetId="33">#REF!</definedName>
    <definedName name="footnotes" localSheetId="23">#REF!</definedName>
    <definedName name="footnotes" localSheetId="24">#REF!</definedName>
    <definedName name="footnotes" localSheetId="29">#REF!</definedName>
    <definedName name="footnotes" localSheetId="12">#REF!</definedName>
    <definedName name="footnotes" localSheetId="46">#REF!</definedName>
    <definedName name="footnotes">#REF!</definedName>
    <definedName name="footnotes2" localSheetId="39">#REF!</definedName>
    <definedName name="footnotes2" localSheetId="18">#REF!</definedName>
    <definedName name="footnotes2" localSheetId="1">#REF!</definedName>
    <definedName name="footnotes2" localSheetId="10">#REF!</definedName>
    <definedName name="footnotes2" localSheetId="8">#REF!</definedName>
    <definedName name="footnotes2" localSheetId="33">#REF!</definedName>
    <definedName name="footnotes2" localSheetId="23">#REF!</definedName>
    <definedName name="footnotes2" localSheetId="24">#REF!</definedName>
    <definedName name="footnotes2" localSheetId="29">#REF!</definedName>
    <definedName name="footnotes2" localSheetId="12">#REF!</definedName>
    <definedName name="footnotes2" localSheetId="46">#REF!</definedName>
    <definedName name="footnotes2">#REF!</definedName>
    <definedName name="G01_Curr_AL_country_tax1_fed_year" localSheetId="39">#REF!</definedName>
    <definedName name="G01_Curr_AL_country_tax1_fed_year" localSheetId="18">#REF!</definedName>
    <definedName name="G01_Curr_AL_country_tax1_fed_year" localSheetId="1">#REF!</definedName>
    <definedName name="G01_Curr_AL_country_tax1_fed_year" localSheetId="10">#REF!</definedName>
    <definedName name="G01_Curr_AL_country_tax1_fed_year" localSheetId="8">#REF!</definedName>
    <definedName name="G01_Curr_AL_country_tax1_fed_year" localSheetId="33">#REF!</definedName>
    <definedName name="G01_Curr_AL_country_tax1_fed_year" localSheetId="23">#REF!</definedName>
    <definedName name="G01_Curr_AL_country_tax1_fed_year" localSheetId="24">#REF!</definedName>
    <definedName name="G01_Curr_AL_country_tax1_fed_year" localSheetId="29">#REF!</definedName>
    <definedName name="G01_Curr_AL_country_tax1_fed_year" localSheetId="12">#REF!</definedName>
    <definedName name="G01_Curr_AL_country_tax1_fed_year" localSheetId="46">#REF!</definedName>
    <definedName name="G01_Curr_AL_country_tax1_fed_year">#REF!</definedName>
    <definedName name="G01_GDP_AL_country_tax1_fed_year" localSheetId="39">#REF!</definedName>
    <definedName name="G01_GDP_AL_country_tax1_fed_year" localSheetId="18">#REF!</definedName>
    <definedName name="G01_GDP_AL_country_tax1_fed_year" localSheetId="1">#REF!</definedName>
    <definedName name="G01_GDP_AL_country_tax1_fed_year" localSheetId="10">#REF!</definedName>
    <definedName name="G01_GDP_AL_country_tax1_fed_year" localSheetId="8">#REF!</definedName>
    <definedName name="G01_GDP_AL_country_tax1_fed_year" localSheetId="33">#REF!</definedName>
    <definedName name="G01_GDP_AL_country_tax1_fed_year" localSheetId="23">#REF!</definedName>
    <definedName name="G01_GDP_AL_country_tax1_fed_year" localSheetId="24">#REF!</definedName>
    <definedName name="G01_GDP_AL_country_tax1_fed_year" localSheetId="29">#REF!</definedName>
    <definedName name="G01_GDP_AL_country_tax1_fed_year" localSheetId="12">#REF!</definedName>
    <definedName name="G01_GDP_AL_country_tax1_fed_year" localSheetId="46">#REF!</definedName>
    <definedName name="G01_GDP_AL_country_tax1_fed_year">#REF!</definedName>
    <definedName name="GEOG9703" localSheetId="39">#REF!</definedName>
    <definedName name="GEOG9703" localSheetId="18">#REF!</definedName>
    <definedName name="GEOG9703" localSheetId="1">#REF!</definedName>
    <definedName name="GEOG9703" localSheetId="10">#REF!</definedName>
    <definedName name="GEOG9703" localSheetId="8">#REF!</definedName>
    <definedName name="GEOG9703" localSheetId="33">#REF!</definedName>
    <definedName name="GEOG9703" localSheetId="23">#REF!</definedName>
    <definedName name="GEOG9703" localSheetId="24">#REF!</definedName>
    <definedName name="GEOG9703" localSheetId="29">#REF!</definedName>
    <definedName name="GEOG9703" localSheetId="12">#REF!</definedName>
    <definedName name="GEOG9703" localSheetId="46">#REF!</definedName>
    <definedName name="GEOG9703">#REF!</definedName>
    <definedName name="HTML_CodePage" hidden="1">1252</definedName>
    <definedName name="HTML_Control" localSheetId="39" hidden="1">{"'swa xoffs'!$A$4:$Q$37"}</definedName>
    <definedName name="HTML_Control" localSheetId="8" hidden="1">{"'swa xoffs'!$A$4:$Q$37"}</definedName>
    <definedName name="HTML_Control" localSheetId="33" hidden="1">{"'swa xoffs'!$A$4:$Q$37"}</definedName>
    <definedName name="HTML_Control" localSheetId="25" hidden="1">{"'swa xoffs'!$A$4:$Q$37"}</definedName>
    <definedName name="HTML_Control" localSheetId="30" hidden="1">{"'swa xoffs'!$A$4:$Q$37"}</definedName>
    <definedName name="HTML_Control" hidden="1">{"'swa xoffs'!$A$4:$Q$37"}</definedName>
    <definedName name="HTML_Description" hidden="1">""</definedName>
    <definedName name="HTML_Email" hidden="1">""</definedName>
    <definedName name="HTML_Header" hidden="1">"Sheet1"</definedName>
    <definedName name="HTML_LastUpdate" hidden="1">"9/24/98"</definedName>
    <definedName name="HTML_LineAfter" hidden="1">FALSE</definedName>
    <definedName name="HTML_LineBefore" hidden="1">FALSE</definedName>
    <definedName name="HTML_Name" hidden="1">"Dweb"</definedName>
    <definedName name="HTML_OBDlg2" hidden="1">TRUE</definedName>
    <definedName name="HTML_OBDlg4" hidden="1">TRUE</definedName>
    <definedName name="HTML_OS" hidden="1">0</definedName>
    <definedName name="HTML_PathFile" hidden="1">"U:\data zone\datazone98\TEST\datazone\swaxoffs.html"</definedName>
    <definedName name="HTML_Title" hidden="1">"Book2"</definedName>
    <definedName name="inc_1" localSheetId="39">#REF!</definedName>
    <definedName name="inc_1" localSheetId="18">#REF!</definedName>
    <definedName name="inc_1" localSheetId="1">#REF!</definedName>
    <definedName name="inc_1" localSheetId="10">#REF!</definedName>
    <definedName name="inc_1" localSheetId="8">#REF!</definedName>
    <definedName name="inc_1" localSheetId="33">#REF!</definedName>
    <definedName name="inc_1" localSheetId="23">#REF!</definedName>
    <definedName name="inc_1" localSheetId="24">#REF!</definedName>
    <definedName name="inc_1" localSheetId="29">#REF!</definedName>
    <definedName name="inc_1" localSheetId="12">#REF!</definedName>
    <definedName name="inc_1" localSheetId="46">#REF!</definedName>
    <definedName name="inc_1">#REF!</definedName>
    <definedName name="inc_2" localSheetId="39">#REF!</definedName>
    <definedName name="inc_2" localSheetId="18">#REF!</definedName>
    <definedName name="inc_2" localSheetId="1">#REF!</definedName>
    <definedName name="inc_2" localSheetId="10">#REF!</definedName>
    <definedName name="inc_2" localSheetId="8">#REF!</definedName>
    <definedName name="inc_2" localSheetId="33">#REF!</definedName>
    <definedName name="inc_2" localSheetId="23">#REF!</definedName>
    <definedName name="inc_2" localSheetId="24">#REF!</definedName>
    <definedName name="inc_2" localSheetId="29">#REF!</definedName>
    <definedName name="inc_2" localSheetId="12">#REF!</definedName>
    <definedName name="inc_2" localSheetId="46">#REF!</definedName>
    <definedName name="inc_2">#REF!</definedName>
    <definedName name="inc_3" localSheetId="39">#REF!</definedName>
    <definedName name="inc_3" localSheetId="18">#REF!</definedName>
    <definedName name="inc_3" localSheetId="1">#REF!</definedName>
    <definedName name="inc_3" localSheetId="10">#REF!</definedName>
    <definedName name="inc_3" localSheetId="8">#REF!</definedName>
    <definedName name="inc_3" localSheetId="33">#REF!</definedName>
    <definedName name="inc_3" localSheetId="23">#REF!</definedName>
    <definedName name="inc_3" localSheetId="24">#REF!</definedName>
    <definedName name="inc_3" localSheetId="29">#REF!</definedName>
    <definedName name="inc_3" localSheetId="12">#REF!</definedName>
    <definedName name="inc_3" localSheetId="46">#REF!</definedName>
    <definedName name="inc_3">#REF!</definedName>
    <definedName name="inc_divide" localSheetId="39">#REF!</definedName>
    <definedName name="inc_divide" localSheetId="18">#REF!</definedName>
    <definedName name="inc_divide" localSheetId="1">#REF!</definedName>
    <definedName name="inc_divide" localSheetId="10">#REF!</definedName>
    <definedName name="inc_divide" localSheetId="8">#REF!</definedName>
    <definedName name="inc_divide" localSheetId="33">#REF!</definedName>
    <definedName name="inc_divide" localSheetId="23">#REF!</definedName>
    <definedName name="inc_divide" localSheetId="24">#REF!</definedName>
    <definedName name="inc_divide" localSheetId="29">#REF!</definedName>
    <definedName name="inc_divide" localSheetId="12">#REF!</definedName>
    <definedName name="inc_divide" localSheetId="46">#REF!</definedName>
    <definedName name="inc_divide">#REF!</definedName>
    <definedName name="inc_round" localSheetId="39">#REF!</definedName>
    <definedName name="inc_round" localSheetId="18">#REF!</definedName>
    <definedName name="inc_round" localSheetId="1">#REF!</definedName>
    <definedName name="inc_round" localSheetId="10">#REF!</definedName>
    <definedName name="inc_round" localSheetId="8">#REF!</definedName>
    <definedName name="inc_round" localSheetId="33">#REF!</definedName>
    <definedName name="inc_round" localSheetId="23">#REF!</definedName>
    <definedName name="inc_round" localSheetId="24">#REF!</definedName>
    <definedName name="inc_round" localSheetId="29">#REF!</definedName>
    <definedName name="inc_round" localSheetId="12">#REF!</definedName>
    <definedName name="inc_round" localSheetId="46">#REF!</definedName>
    <definedName name="inc_round">#REF!</definedName>
    <definedName name="large_2nd">'[4]Table_3.10_(Overwrite)'!$D$41,'[4]Table_3.10_(Overwrite)'!$G$41,'[4]Table_3.10_(Overwrite)'!$J$41,'[4]Table_3.10_(Overwrite)'!$M$41</definedName>
    <definedName name="neg" localSheetId="39">#REF!</definedName>
    <definedName name="neg" localSheetId="18">#REF!</definedName>
    <definedName name="neg" localSheetId="1">#REF!</definedName>
    <definedName name="neg" localSheetId="10">#REF!</definedName>
    <definedName name="neg" localSheetId="8">#REF!</definedName>
    <definedName name="neg" localSheetId="33">#REF!</definedName>
    <definedName name="neg" localSheetId="23">#REF!</definedName>
    <definedName name="neg" localSheetId="24">#REF!</definedName>
    <definedName name="neg" localSheetId="29">#REF!</definedName>
    <definedName name="neg" localSheetId="12">#REF!</definedName>
    <definedName name="neg" localSheetId="46">#REF!</definedName>
    <definedName name="neg">#REF!</definedName>
    <definedName name="not_applic" localSheetId="39">#REF!</definedName>
    <definedName name="not_applic" localSheetId="18">#REF!</definedName>
    <definedName name="not_applic" localSheetId="1">#REF!</definedName>
    <definedName name="not_applic" localSheetId="10">#REF!</definedName>
    <definedName name="not_applic" localSheetId="8">#REF!</definedName>
    <definedName name="not_applic" localSheetId="33">#REF!</definedName>
    <definedName name="not_applic" localSheetId="23">#REF!</definedName>
    <definedName name="not_applic" localSheetId="24">#REF!</definedName>
    <definedName name="not_applic" localSheetId="29">#REF!</definedName>
    <definedName name="not_applic" localSheetId="12">#REF!</definedName>
    <definedName name="not_applic" localSheetId="46">#REF!</definedName>
    <definedName name="not_applic">#REF!</definedName>
    <definedName name="not_avail" localSheetId="39">#REF!</definedName>
    <definedName name="not_avail" localSheetId="18">#REF!</definedName>
    <definedName name="not_avail" localSheetId="1">#REF!</definedName>
    <definedName name="not_avail" localSheetId="10">#REF!</definedName>
    <definedName name="not_avail" localSheetId="8">#REF!</definedName>
    <definedName name="not_avail" localSheetId="33">#REF!</definedName>
    <definedName name="not_avail" localSheetId="23">#REF!</definedName>
    <definedName name="not_avail" localSheetId="24">#REF!</definedName>
    <definedName name="not_avail" localSheetId="29">#REF!</definedName>
    <definedName name="not_avail" localSheetId="12">#REF!</definedName>
    <definedName name="not_avail" localSheetId="46">#REF!</definedName>
    <definedName name="not_avail">#REF!</definedName>
    <definedName name="num_1" localSheetId="39">#REF!</definedName>
    <definedName name="num_1" localSheetId="18">#REF!</definedName>
    <definedName name="num_1" localSheetId="1">#REF!</definedName>
    <definedName name="num_1" localSheetId="10">#REF!</definedName>
    <definedName name="num_1" localSheetId="8">#REF!</definedName>
    <definedName name="num_1" localSheetId="33">#REF!</definedName>
    <definedName name="num_1" localSheetId="23">#REF!</definedName>
    <definedName name="num_1" localSheetId="24">#REF!</definedName>
    <definedName name="num_1" localSheetId="29">#REF!</definedName>
    <definedName name="num_1" localSheetId="12">#REF!</definedName>
    <definedName name="num_1" localSheetId="46">#REF!</definedName>
    <definedName name="num_1">#REF!</definedName>
    <definedName name="num_2" localSheetId="39">#REF!</definedName>
    <definedName name="num_2" localSheetId="18">#REF!</definedName>
    <definedName name="num_2" localSheetId="1">#REF!</definedName>
    <definedName name="num_2" localSheetId="10">#REF!</definedName>
    <definedName name="num_2" localSheetId="8">#REF!</definedName>
    <definedName name="num_2" localSheetId="33">#REF!</definedName>
    <definedName name="num_2" localSheetId="23">#REF!</definedName>
    <definedName name="num_2" localSheetId="24">#REF!</definedName>
    <definedName name="num_2" localSheetId="29">#REF!</definedName>
    <definedName name="num_2" localSheetId="12">#REF!</definedName>
    <definedName name="num_2" localSheetId="46">#REF!</definedName>
    <definedName name="num_2">#REF!</definedName>
    <definedName name="num_3" localSheetId="39">#REF!</definedName>
    <definedName name="num_3" localSheetId="18">#REF!</definedName>
    <definedName name="num_3" localSheetId="1">#REF!</definedName>
    <definedName name="num_3" localSheetId="10">#REF!</definedName>
    <definedName name="num_3" localSheetId="8">#REF!</definedName>
    <definedName name="num_3" localSheetId="33">#REF!</definedName>
    <definedName name="num_3" localSheetId="23">#REF!</definedName>
    <definedName name="num_3" localSheetId="24">#REF!</definedName>
    <definedName name="num_3" localSheetId="29">#REF!</definedName>
    <definedName name="num_3" localSheetId="12">#REF!</definedName>
    <definedName name="num_3" localSheetId="46">#REF!</definedName>
    <definedName name="num_3">#REF!</definedName>
    <definedName name="num_divide" localSheetId="39">#REF!</definedName>
    <definedName name="num_divide" localSheetId="18">#REF!</definedName>
    <definedName name="num_divide" localSheetId="1">#REF!</definedName>
    <definedName name="num_divide" localSheetId="10">#REF!</definedName>
    <definedName name="num_divide" localSheetId="8">#REF!</definedName>
    <definedName name="num_divide" localSheetId="33">#REF!</definedName>
    <definedName name="num_divide" localSheetId="23">#REF!</definedName>
    <definedName name="num_divide" localSheetId="24">#REF!</definedName>
    <definedName name="num_divide" localSheetId="29">#REF!</definedName>
    <definedName name="num_divide" localSheetId="12">#REF!</definedName>
    <definedName name="num_divide" localSheetId="46">#REF!</definedName>
    <definedName name="num_divide">#REF!</definedName>
    <definedName name="num_round" localSheetId="39">#REF!</definedName>
    <definedName name="num_round" localSheetId="18">#REF!</definedName>
    <definedName name="num_round" localSheetId="1">#REF!</definedName>
    <definedName name="num_round" localSheetId="10">#REF!</definedName>
    <definedName name="num_round" localSheetId="8">#REF!</definedName>
    <definedName name="num_round" localSheetId="33">#REF!</definedName>
    <definedName name="num_round" localSheetId="23">#REF!</definedName>
    <definedName name="num_round" localSheetId="24">#REF!</definedName>
    <definedName name="num_round" localSheetId="29">#REF!</definedName>
    <definedName name="num_round" localSheetId="12">#REF!</definedName>
    <definedName name="num_round" localSheetId="46">#REF!</definedName>
    <definedName name="num_round">#REF!</definedName>
    <definedName name="perc_dp" localSheetId="39">#REF!</definedName>
    <definedName name="perc_dp" localSheetId="18">#REF!</definedName>
    <definedName name="perc_dp" localSheetId="1">#REF!</definedName>
    <definedName name="perc_dp" localSheetId="10">#REF!</definedName>
    <definedName name="perc_dp" localSheetId="8">#REF!</definedName>
    <definedName name="perc_dp" localSheetId="33">#REF!</definedName>
    <definedName name="perc_dp" localSheetId="23">#REF!</definedName>
    <definedName name="perc_dp" localSheetId="24">#REF!</definedName>
    <definedName name="perc_dp" localSheetId="29">#REF!</definedName>
    <definedName name="perc_dp" localSheetId="12">#REF!</definedName>
    <definedName name="perc_dp" localSheetId="46">#REF!</definedName>
    <definedName name="perc_dp">#REF!</definedName>
    <definedName name="PIB" localSheetId="39">#REF!</definedName>
    <definedName name="PIB" localSheetId="18">#REF!</definedName>
    <definedName name="PIB" localSheetId="1">#REF!</definedName>
    <definedName name="PIB" localSheetId="10">#REF!</definedName>
    <definedName name="PIB" localSheetId="8">#REF!</definedName>
    <definedName name="PIB" localSheetId="33">#REF!</definedName>
    <definedName name="PIB" localSheetId="23">#REF!</definedName>
    <definedName name="PIB" localSheetId="24">#REF!</definedName>
    <definedName name="PIB" localSheetId="29">#REF!</definedName>
    <definedName name="PIB" localSheetId="12">#REF!</definedName>
    <definedName name="PIB" localSheetId="46">#REF!</definedName>
    <definedName name="PIB">#REF!</definedName>
    <definedName name="_xlnm.Print_Area" localSheetId="39">#REF!</definedName>
    <definedName name="_xlnm.Print_Area" localSheetId="18">#REF!</definedName>
    <definedName name="_xlnm.Print_Area" localSheetId="1">#REF!</definedName>
    <definedName name="_xlnm.Print_Area" localSheetId="10">#REF!</definedName>
    <definedName name="_xlnm.Print_Area" localSheetId="8">#REF!</definedName>
    <definedName name="_xlnm.Print_Area" localSheetId="33">#REF!</definedName>
    <definedName name="_xlnm.Print_Area" localSheetId="22">'Table A1A'!$A$1:$B$31</definedName>
    <definedName name="_xlnm.Print_Area" localSheetId="23">#REF!</definedName>
    <definedName name="_xlnm.Print_Area" localSheetId="24">'Table A1C'!$A$1:$B$7</definedName>
    <definedName name="_xlnm.Print_Area" localSheetId="25">#REF!</definedName>
    <definedName name="_xlnm.Print_Area" localSheetId="27">'Table B1A'!$A$1:$X$37</definedName>
    <definedName name="_xlnm.Print_Area" localSheetId="28">'Table B1B'!$A$1:$X$52</definedName>
    <definedName name="_xlnm.Print_Area" localSheetId="29">'Table B1C'!$A$1:$W$12</definedName>
    <definedName name="_xlnm.Print_Area" localSheetId="30">'Table B1D'!$A$1:$R$39</definedName>
    <definedName name="_xlnm.Print_Area" localSheetId="12">Table2A!$A$1:$F$34</definedName>
    <definedName name="_xlnm.Print_Area" localSheetId="13">Table2B!$A$1:$T$21</definedName>
    <definedName name="_xlnm.Print_Area" localSheetId="46">#REF!</definedName>
    <definedName name="_xlnm.Print_Area">#REF!</definedName>
    <definedName name="proof" localSheetId="39">#REF!</definedName>
    <definedName name="proof" localSheetId="18">#REF!</definedName>
    <definedName name="proof" localSheetId="1">#REF!</definedName>
    <definedName name="proof" localSheetId="10">#REF!</definedName>
    <definedName name="proof" localSheetId="8">#REF!</definedName>
    <definedName name="proof" localSheetId="33">#REF!</definedName>
    <definedName name="proof" localSheetId="23">#REF!</definedName>
    <definedName name="proof" localSheetId="24">#REF!</definedName>
    <definedName name="proof" localSheetId="29">#REF!</definedName>
    <definedName name="proof" localSheetId="12">#REF!</definedName>
    <definedName name="proof" localSheetId="46">#REF!</definedName>
    <definedName name="proof">#REF!</definedName>
    <definedName name="ressources" localSheetId="39">#REF!</definedName>
    <definedName name="ressources" localSheetId="18">#REF!</definedName>
    <definedName name="ressources" localSheetId="1">#REF!</definedName>
    <definedName name="ressources" localSheetId="10">#REF!</definedName>
    <definedName name="ressources" localSheetId="8">#REF!</definedName>
    <definedName name="ressources" localSheetId="33">#REF!</definedName>
    <definedName name="ressources" localSheetId="23">#REF!</definedName>
    <definedName name="ressources" localSheetId="24">#REF!</definedName>
    <definedName name="ressources" localSheetId="29">#REF!</definedName>
    <definedName name="ressources" localSheetId="12">#REF!</definedName>
    <definedName name="ressources" localSheetId="46">#REF!</definedName>
    <definedName name="ressources">#REF!</definedName>
    <definedName name="rpflux" localSheetId="39">#REF!</definedName>
    <definedName name="rpflux" localSheetId="18">#REF!</definedName>
    <definedName name="rpflux" localSheetId="1">#REF!</definedName>
    <definedName name="rpflux" localSheetId="10">#REF!</definedName>
    <definedName name="rpflux" localSheetId="8">#REF!</definedName>
    <definedName name="rpflux" localSheetId="33">#REF!</definedName>
    <definedName name="rpflux" localSheetId="23">#REF!</definedName>
    <definedName name="rpflux" localSheetId="24">#REF!</definedName>
    <definedName name="rpflux" localSheetId="29">#REF!</definedName>
    <definedName name="rpflux" localSheetId="12">#REF!</definedName>
    <definedName name="rpflux" localSheetId="46">#REF!</definedName>
    <definedName name="rpflux">#REF!</definedName>
    <definedName name="rptof" localSheetId="39">#REF!</definedName>
    <definedName name="rptof" localSheetId="18">#REF!</definedName>
    <definedName name="rptof" localSheetId="1">#REF!</definedName>
    <definedName name="rptof" localSheetId="10">#REF!</definedName>
    <definedName name="rptof" localSheetId="8">#REF!</definedName>
    <definedName name="rptof" localSheetId="33">#REF!</definedName>
    <definedName name="rptof" localSheetId="23">#REF!</definedName>
    <definedName name="rptof" localSheetId="24">#REF!</definedName>
    <definedName name="rptof" localSheetId="29">#REF!</definedName>
    <definedName name="rptof" localSheetId="12">#REF!</definedName>
    <definedName name="rptof" localSheetId="46">#REF!</definedName>
    <definedName name="rptof">#REF!</definedName>
    <definedName name="sample" localSheetId="39">#REF!</definedName>
    <definedName name="sample" localSheetId="18">#REF!</definedName>
    <definedName name="sample" localSheetId="1">#REF!</definedName>
    <definedName name="sample" localSheetId="10">#REF!</definedName>
    <definedName name="sample" localSheetId="8">#REF!</definedName>
    <definedName name="sample" localSheetId="33">#REF!</definedName>
    <definedName name="sample" localSheetId="23">#REF!</definedName>
    <definedName name="sample" localSheetId="24">#REF!</definedName>
    <definedName name="sample" localSheetId="29">#REF!</definedName>
    <definedName name="sample" localSheetId="12">#REF!</definedName>
    <definedName name="sample" localSheetId="46">#REF!</definedName>
    <definedName name="sample">#REF!</definedName>
    <definedName name="spanners_level1" localSheetId="39">#REF!</definedName>
    <definedName name="spanners_level1" localSheetId="18">#REF!</definedName>
    <definedName name="spanners_level1" localSheetId="1">#REF!</definedName>
    <definedName name="spanners_level1" localSheetId="10">#REF!</definedName>
    <definedName name="spanners_level1" localSheetId="8">#REF!</definedName>
    <definedName name="spanners_level1" localSheetId="33">#REF!</definedName>
    <definedName name="spanners_level1" localSheetId="23">#REF!</definedName>
    <definedName name="spanners_level1" localSheetId="24">#REF!</definedName>
    <definedName name="spanners_level1" localSheetId="29">#REF!</definedName>
    <definedName name="spanners_level1" localSheetId="12">#REF!</definedName>
    <definedName name="spanners_level1" localSheetId="46">#REF!</definedName>
    <definedName name="spanners_level1">#REF!</definedName>
    <definedName name="spanners_level2" localSheetId="39">#REF!</definedName>
    <definedName name="spanners_level2" localSheetId="18">#REF!</definedName>
    <definedName name="spanners_level2" localSheetId="1">#REF!</definedName>
    <definedName name="spanners_level2" localSheetId="10">#REF!</definedName>
    <definedName name="spanners_level2" localSheetId="8">#REF!</definedName>
    <definedName name="spanners_level2" localSheetId="33">#REF!</definedName>
    <definedName name="spanners_level2" localSheetId="23">#REF!</definedName>
    <definedName name="spanners_level2" localSheetId="24">#REF!</definedName>
    <definedName name="spanners_level2" localSheetId="29">#REF!</definedName>
    <definedName name="spanners_level2" localSheetId="12">#REF!</definedName>
    <definedName name="spanners_level2" localSheetId="46">#REF!</definedName>
    <definedName name="spanners_level2">#REF!</definedName>
    <definedName name="spanners_level3" localSheetId="39">#REF!</definedName>
    <definedName name="spanners_level3" localSheetId="18">#REF!</definedName>
    <definedName name="spanners_level3" localSheetId="1">#REF!</definedName>
    <definedName name="spanners_level3" localSheetId="10">#REF!</definedName>
    <definedName name="spanners_level3" localSheetId="8">#REF!</definedName>
    <definedName name="spanners_level3" localSheetId="33">#REF!</definedName>
    <definedName name="spanners_level3" localSheetId="23">#REF!</definedName>
    <definedName name="spanners_level3" localSheetId="24">#REF!</definedName>
    <definedName name="spanners_level3" localSheetId="29">#REF!</definedName>
    <definedName name="spanners_level3" localSheetId="12">#REF!</definedName>
    <definedName name="spanners_level3" localSheetId="46">#REF!</definedName>
    <definedName name="spanners_level3">#REF!</definedName>
    <definedName name="spanners_level4" localSheetId="39">#REF!</definedName>
    <definedName name="spanners_level4" localSheetId="18">#REF!</definedName>
    <definedName name="spanners_level4" localSheetId="1">#REF!</definedName>
    <definedName name="spanners_level4" localSheetId="10">#REF!</definedName>
    <definedName name="spanners_level4" localSheetId="8">#REF!</definedName>
    <definedName name="spanners_level4" localSheetId="33">#REF!</definedName>
    <definedName name="spanners_level4" localSheetId="23">#REF!</definedName>
    <definedName name="spanners_level4" localSheetId="24">#REF!</definedName>
    <definedName name="spanners_level4" localSheetId="29">#REF!</definedName>
    <definedName name="spanners_level4" localSheetId="12">#REF!</definedName>
    <definedName name="spanners_level4" localSheetId="46">#REF!</definedName>
    <definedName name="spanners_level4">#REF!</definedName>
    <definedName name="spanners_level5" localSheetId="39">#REF!</definedName>
    <definedName name="spanners_level5" localSheetId="18">#REF!</definedName>
    <definedName name="spanners_level5" localSheetId="1">#REF!</definedName>
    <definedName name="spanners_level5" localSheetId="10">#REF!</definedName>
    <definedName name="spanners_level5" localSheetId="8">#REF!</definedName>
    <definedName name="spanners_level5" localSheetId="33">#REF!</definedName>
    <definedName name="spanners_level5" localSheetId="23">#REF!</definedName>
    <definedName name="spanners_level5" localSheetId="24">#REF!</definedName>
    <definedName name="spanners_level5" localSheetId="29">#REF!</definedName>
    <definedName name="spanners_level5" localSheetId="12">#REF!</definedName>
    <definedName name="spanners_level5" localSheetId="46">#REF!</definedName>
    <definedName name="spanners_level5">#REF!</definedName>
    <definedName name="spanners_levelV" localSheetId="39">#REF!</definedName>
    <definedName name="spanners_levelV" localSheetId="18">#REF!</definedName>
    <definedName name="spanners_levelV" localSheetId="1">#REF!</definedName>
    <definedName name="spanners_levelV" localSheetId="10">#REF!</definedName>
    <definedName name="spanners_levelV" localSheetId="8">#REF!</definedName>
    <definedName name="spanners_levelV" localSheetId="33">#REF!</definedName>
    <definedName name="spanners_levelV" localSheetId="23">#REF!</definedName>
    <definedName name="spanners_levelV" localSheetId="24">#REF!</definedName>
    <definedName name="spanners_levelV" localSheetId="29">#REF!</definedName>
    <definedName name="spanners_levelV" localSheetId="12">#REF!</definedName>
    <definedName name="spanners_levelV" localSheetId="46">#REF!</definedName>
    <definedName name="spanners_levelV">#REF!</definedName>
    <definedName name="spanners_levelX" localSheetId="39">#REF!</definedName>
    <definedName name="spanners_levelX" localSheetId="18">#REF!</definedName>
    <definedName name="spanners_levelX" localSheetId="1">#REF!</definedName>
    <definedName name="spanners_levelX" localSheetId="10">#REF!</definedName>
    <definedName name="spanners_levelX" localSheetId="8">#REF!</definedName>
    <definedName name="spanners_levelX" localSheetId="33">#REF!</definedName>
    <definedName name="spanners_levelX" localSheetId="23">#REF!</definedName>
    <definedName name="spanners_levelX" localSheetId="24">#REF!</definedName>
    <definedName name="spanners_levelX" localSheetId="29">#REF!</definedName>
    <definedName name="spanners_levelX" localSheetId="12">#REF!</definedName>
    <definedName name="spanners_levelX" localSheetId="46">#REF!</definedName>
    <definedName name="spanners_levelX">#REF!</definedName>
    <definedName name="spanners_levelY" localSheetId="39">#REF!</definedName>
    <definedName name="spanners_levelY" localSheetId="18">#REF!</definedName>
    <definedName name="spanners_levelY" localSheetId="1">#REF!</definedName>
    <definedName name="spanners_levelY" localSheetId="10">#REF!</definedName>
    <definedName name="spanners_levelY" localSheetId="8">#REF!</definedName>
    <definedName name="spanners_levelY" localSheetId="33">#REF!</definedName>
    <definedName name="spanners_levelY" localSheetId="23">#REF!</definedName>
    <definedName name="spanners_levelY" localSheetId="24">#REF!</definedName>
    <definedName name="spanners_levelY" localSheetId="29">#REF!</definedName>
    <definedName name="spanners_levelY" localSheetId="12">#REF!</definedName>
    <definedName name="spanners_levelY" localSheetId="46">#REF!</definedName>
    <definedName name="spanners_levelY">#REF!</definedName>
    <definedName name="spanners_levelZ" localSheetId="39">#REF!</definedName>
    <definedName name="spanners_levelZ" localSheetId="18">#REF!</definedName>
    <definedName name="spanners_levelZ" localSheetId="1">#REF!</definedName>
    <definedName name="spanners_levelZ" localSheetId="10">#REF!</definedName>
    <definedName name="spanners_levelZ" localSheetId="8">#REF!</definedName>
    <definedName name="spanners_levelZ" localSheetId="33">#REF!</definedName>
    <definedName name="spanners_levelZ" localSheetId="23">#REF!</definedName>
    <definedName name="spanners_levelZ" localSheetId="24">#REF!</definedName>
    <definedName name="spanners_levelZ" localSheetId="29">#REF!</definedName>
    <definedName name="spanners_levelZ" localSheetId="12">#REF!</definedName>
    <definedName name="spanners_levelZ" localSheetId="46">#REF!</definedName>
    <definedName name="spanners_levelZ">#REF!</definedName>
    <definedName name="stub_lines" localSheetId="39">#REF!</definedName>
    <definedName name="stub_lines" localSheetId="18">#REF!</definedName>
    <definedName name="stub_lines" localSheetId="1">#REF!</definedName>
    <definedName name="stub_lines" localSheetId="10">#REF!</definedName>
    <definedName name="stub_lines" localSheetId="8">#REF!</definedName>
    <definedName name="stub_lines" localSheetId="33">#REF!</definedName>
    <definedName name="stub_lines" localSheetId="23">#REF!</definedName>
    <definedName name="stub_lines" localSheetId="24">#REF!</definedName>
    <definedName name="stub_lines" localSheetId="29">#REF!</definedName>
    <definedName name="stub_lines" localSheetId="12">#REF!</definedName>
    <definedName name="stub_lines" localSheetId="46">#REF!</definedName>
    <definedName name="stub_lines">#REF!</definedName>
    <definedName name="Table_DE.4b__Sources_of_private_wealth_accumulation_in_Germany__1870_2010___Multiplicative_decomposition">[5]TableDE4b!$A$3</definedName>
    <definedName name="temp" localSheetId="39">#REF!</definedName>
    <definedName name="temp" localSheetId="18">#REF!</definedName>
    <definedName name="temp" localSheetId="1">#REF!</definedName>
    <definedName name="temp" localSheetId="10">#REF!</definedName>
    <definedName name="temp" localSheetId="8">#REF!</definedName>
    <definedName name="temp" localSheetId="33">#REF!</definedName>
    <definedName name="temp" localSheetId="23">#REF!</definedName>
    <definedName name="temp" localSheetId="24">#REF!</definedName>
    <definedName name="temp" localSheetId="29">#REF!</definedName>
    <definedName name="temp" localSheetId="12">#REF!</definedName>
    <definedName name="temp" localSheetId="46">#REF!</definedName>
    <definedName name="temp">#REF!</definedName>
    <definedName name="titles" localSheetId="39">#REF!</definedName>
    <definedName name="titles" localSheetId="18">#REF!</definedName>
    <definedName name="titles" localSheetId="1">#REF!</definedName>
    <definedName name="titles" localSheetId="10">#REF!</definedName>
    <definedName name="titles" localSheetId="8">#REF!</definedName>
    <definedName name="titles" localSheetId="33">#REF!</definedName>
    <definedName name="titles" localSheetId="23">#REF!</definedName>
    <definedName name="titles" localSheetId="24">#REF!</definedName>
    <definedName name="titles" localSheetId="29">#REF!</definedName>
    <definedName name="titles" localSheetId="12">#REF!</definedName>
    <definedName name="titles" localSheetId="46">#REF!</definedName>
    <definedName name="titles">#REF!</definedName>
    <definedName name="totals" localSheetId="39">#REF!</definedName>
    <definedName name="totals" localSheetId="18">#REF!</definedName>
    <definedName name="totals" localSheetId="1">#REF!</definedName>
    <definedName name="totals" localSheetId="10">#REF!</definedName>
    <definedName name="totals" localSheetId="8">#REF!</definedName>
    <definedName name="totals" localSheetId="33">#REF!</definedName>
    <definedName name="totals" localSheetId="23">#REF!</definedName>
    <definedName name="totals" localSheetId="24">#REF!</definedName>
    <definedName name="totals" localSheetId="29">#REF!</definedName>
    <definedName name="totals" localSheetId="12">#REF!</definedName>
    <definedName name="totals" localSheetId="46">#REF!</definedName>
    <definedName name="totals">#REF!</definedName>
    <definedName name="xxx" localSheetId="39">#REF!</definedName>
    <definedName name="xxx" localSheetId="18">#REF!</definedName>
    <definedName name="xxx" localSheetId="1">#REF!</definedName>
    <definedName name="xxx" localSheetId="10">#REF!</definedName>
    <definedName name="xxx" localSheetId="8">#REF!</definedName>
    <definedName name="xxx" localSheetId="33">#REF!</definedName>
    <definedName name="xxx" localSheetId="23">#REF!</definedName>
    <definedName name="xxx" localSheetId="24">#REF!</definedName>
    <definedName name="xxx" localSheetId="29">#REF!</definedName>
    <definedName name="xxx" localSheetId="12">#REF!</definedName>
    <definedName name="xxx" localSheetId="46">#REF!</definedName>
    <definedName name="xxx">#REF!</definedName>
    <definedName name="zero" localSheetId="39">#REF!</definedName>
    <definedName name="zero" localSheetId="18">#REF!</definedName>
    <definedName name="zero" localSheetId="1">#REF!</definedName>
    <definedName name="zero" localSheetId="10">#REF!</definedName>
    <definedName name="zero" localSheetId="8">#REF!</definedName>
    <definedName name="zero" localSheetId="33">#REF!</definedName>
    <definedName name="zero" localSheetId="23">#REF!</definedName>
    <definedName name="zero" localSheetId="24">#REF!</definedName>
    <definedName name="zero" localSheetId="29">#REF!</definedName>
    <definedName name="zero" localSheetId="12">#REF!</definedName>
    <definedName name="zero" localSheetId="46">#REF!</definedName>
    <definedName name="zero">#REF!</definedName>
  </definedNames>
  <calcPr calcId="140001" concurrentCalc="0"/>
  <extLs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6" i="140" l="1"/>
  <c r="B47" i="140"/>
  <c r="B46" i="140"/>
  <c r="B45" i="140"/>
  <c r="B18" i="140"/>
  <c r="B17" i="140"/>
  <c r="G28" i="156"/>
  <c r="G27" i="156"/>
  <c r="F26" i="156"/>
  <c r="G25" i="156"/>
  <c r="G24" i="156"/>
  <c r="F18" i="156"/>
  <c r="G17" i="156"/>
  <c r="F17" i="156"/>
  <c r="G13" i="156"/>
  <c r="G12" i="156"/>
  <c r="G11" i="156"/>
  <c r="G23" i="156"/>
  <c r="G16" i="156"/>
  <c r="G14" i="156"/>
  <c r="E3" i="96"/>
  <c r="F3" i="96"/>
  <c r="G3" i="96"/>
  <c r="H3" i="96"/>
  <c r="I3" i="96"/>
  <c r="J3" i="96"/>
  <c r="K3" i="96"/>
  <c r="L3" i="96"/>
  <c r="M3" i="96"/>
  <c r="N3" i="96"/>
  <c r="O3" i="96"/>
  <c r="P3" i="96"/>
  <c r="Q3" i="96"/>
  <c r="R3" i="96"/>
  <c r="S3" i="96"/>
  <c r="T3" i="96"/>
  <c r="U3" i="96"/>
  <c r="V3" i="96"/>
  <c r="W3" i="96"/>
  <c r="X3" i="96"/>
  <c r="Y3" i="96"/>
  <c r="Z3" i="96"/>
  <c r="AA3" i="96"/>
  <c r="AB3" i="96"/>
  <c r="AC3" i="96"/>
  <c r="AD3" i="96"/>
  <c r="AE3" i="96"/>
  <c r="AF3" i="96"/>
  <c r="AG3" i="96"/>
  <c r="AH3" i="96"/>
  <c r="AI3" i="96"/>
  <c r="AJ3" i="96"/>
  <c r="AK3" i="96"/>
  <c r="AL3" i="96"/>
  <c r="AM3" i="96"/>
  <c r="AN3" i="96"/>
  <c r="B14" i="140"/>
  <c r="B44" i="140"/>
  <c r="B15" i="140"/>
  <c r="B13" i="140"/>
  <c r="B12" i="140"/>
  <c r="B11" i="140"/>
  <c r="B10" i="140"/>
  <c r="B9" i="140"/>
  <c r="H26" i="156"/>
  <c r="I26" i="156"/>
  <c r="F22" i="156"/>
  <c r="F27" i="156"/>
  <c r="F25" i="156"/>
  <c r="F28" i="156"/>
  <c r="F24" i="156"/>
  <c r="E25" i="96"/>
  <c r="F25" i="96"/>
  <c r="G25" i="96"/>
  <c r="H25" i="96"/>
  <c r="I25" i="96"/>
  <c r="J25" i="96"/>
  <c r="K25" i="96"/>
  <c r="L25" i="96"/>
  <c r="M25" i="96"/>
  <c r="N25" i="96"/>
  <c r="O25" i="96"/>
  <c r="P25" i="96"/>
  <c r="Q25" i="96"/>
  <c r="R25" i="96"/>
  <c r="S25" i="96"/>
  <c r="T25" i="96"/>
  <c r="U25" i="96"/>
  <c r="V25" i="96"/>
  <c r="W25" i="96"/>
  <c r="X25" i="96"/>
  <c r="Y25" i="96"/>
  <c r="Z25" i="96"/>
  <c r="AA25" i="96"/>
  <c r="AB25" i="96"/>
  <c r="AC25" i="96"/>
  <c r="AD25" i="96"/>
  <c r="AE25" i="96"/>
  <c r="AF25" i="96"/>
  <c r="AG25" i="96"/>
  <c r="AH25" i="96"/>
  <c r="AI25" i="96"/>
  <c r="AJ25" i="96"/>
  <c r="AK25" i="96"/>
  <c r="AL25" i="96"/>
  <c r="AM25" i="96"/>
  <c r="AN25" i="96"/>
  <c r="E14" i="96"/>
  <c r="F14" i="96"/>
  <c r="G14" i="96"/>
  <c r="H14" i="96"/>
  <c r="I14" i="96"/>
  <c r="J14" i="96"/>
  <c r="K14" i="96"/>
  <c r="L14" i="96"/>
  <c r="M14" i="96"/>
  <c r="N14" i="96"/>
  <c r="O14" i="96"/>
  <c r="P14" i="96"/>
  <c r="Q14" i="96"/>
  <c r="R14" i="96"/>
  <c r="S14" i="96"/>
  <c r="T14" i="96"/>
  <c r="U14" i="96"/>
  <c r="V14" i="96"/>
  <c r="W14" i="96"/>
  <c r="X14" i="96"/>
  <c r="Y14" i="96"/>
  <c r="Z14" i="96"/>
  <c r="AA14" i="96"/>
  <c r="AB14" i="96"/>
  <c r="AC14" i="96"/>
  <c r="AD14" i="96"/>
  <c r="AE14" i="96"/>
  <c r="AF14" i="96"/>
  <c r="AG14" i="96"/>
  <c r="AH14" i="96"/>
  <c r="AI14" i="96"/>
  <c r="AJ14" i="96"/>
  <c r="AK14" i="96"/>
  <c r="AL14" i="96"/>
  <c r="AM14" i="96"/>
  <c r="AN14" i="96"/>
  <c r="F11" i="156"/>
  <c r="H28" i="156"/>
  <c r="I28" i="156"/>
  <c r="F16" i="156"/>
  <c r="F14" i="156"/>
  <c r="H17" i="156"/>
  <c r="I17" i="156"/>
  <c r="F12" i="156"/>
  <c r="H22" i="156"/>
  <c r="I22" i="156"/>
  <c r="H18" i="156"/>
  <c r="I18" i="156"/>
  <c r="F13" i="156"/>
  <c r="F23" i="156"/>
  <c r="F15" i="156"/>
  <c r="H25" i="156"/>
  <c r="I25" i="156"/>
  <c r="H15" i="156"/>
  <c r="I15" i="156"/>
  <c r="H27" i="156"/>
  <c r="I27" i="156"/>
  <c r="H24" i="156"/>
  <c r="I24" i="156"/>
  <c r="H13" i="156"/>
  <c r="I13" i="156"/>
  <c r="H12" i="156"/>
  <c r="I12" i="156"/>
  <c r="H11" i="156"/>
  <c r="I11" i="156"/>
  <c r="H14" i="156"/>
  <c r="I14" i="156"/>
  <c r="G10" i="156"/>
  <c r="G20" i="156"/>
  <c r="F6" i="156"/>
  <c r="H6" i="156"/>
  <c r="I6" i="156"/>
  <c r="F7" i="156"/>
  <c r="H5" i="156"/>
  <c r="F5" i="156"/>
  <c r="G15" i="156"/>
  <c r="G22" i="156"/>
  <c r="G19" i="156"/>
  <c r="H7" i="156"/>
  <c r="I7" i="156"/>
  <c r="H16" i="156"/>
  <c r="I16" i="156"/>
  <c r="H23" i="156"/>
  <c r="I23" i="156"/>
  <c r="I5" i="156"/>
  <c r="G8" i="156"/>
  <c r="G9" i="156"/>
  <c r="G21" i="156"/>
  <c r="F10" i="156"/>
  <c r="H10" i="156"/>
  <c r="I10" i="156"/>
  <c r="F8" i="156"/>
  <c r="F9" i="156"/>
  <c r="H8" i="156"/>
  <c r="I8" i="156"/>
  <c r="H9" i="156"/>
  <c r="I9" i="156"/>
  <c r="F20" i="156"/>
  <c r="H20" i="156"/>
  <c r="I20" i="156"/>
  <c r="F19" i="156"/>
  <c r="H19" i="156"/>
  <c r="I19" i="156"/>
  <c r="F21" i="156"/>
  <c r="H21" i="156"/>
  <c r="I21" i="156"/>
</calcChain>
</file>

<file path=xl/comments1.xml><?xml version="1.0" encoding="utf-8"?>
<comments xmlns="http://schemas.openxmlformats.org/spreadsheetml/2006/main">
  <authors>
    <author>dcogneau</author>
  </authors>
  <commentList>
    <comment ref="G14" authorId="0">
      <text>
        <r>
          <rPr>
            <b/>
            <sz val="9"/>
            <color indexed="81"/>
            <rFont val="Tahoma"/>
            <family val="2"/>
          </rPr>
          <t>dcogneau:</t>
        </r>
        <r>
          <rPr>
            <sz val="9"/>
            <color indexed="81"/>
            <rFont val="Tahoma"/>
            <family val="2"/>
          </rPr>
          <t xml:space="preserve">
https://en.wikipedia.org/wiki/White_people_in_Zimbabwe:
Total population:
47910 in 1930
55419 in 1935</t>
        </r>
      </text>
    </comment>
    <comment ref="G15" authorId="0">
      <text>
        <r>
          <rPr>
            <b/>
            <sz val="9"/>
            <color indexed="81"/>
            <rFont val="Tahoma"/>
            <family val="2"/>
          </rPr>
          <t>dcogneau:</t>
        </r>
        <r>
          <rPr>
            <sz val="9"/>
            <color indexed="81"/>
            <rFont val="Tahoma"/>
            <family val="2"/>
          </rPr>
          <t xml:space="preserve">
41998 in 1946. 
https://en.wikipedia.org/wiki/White_people_in_Zimbabwe:
Total population:
82000 in 1945
125000 in 1950</t>
        </r>
      </text>
    </comment>
    <comment ref="G16" authorId="0">
      <text>
        <r>
          <rPr>
            <b/>
            <sz val="9"/>
            <color indexed="81"/>
            <rFont val="Tahoma"/>
            <family val="2"/>
          </rPr>
          <t>dcogneau:</t>
        </r>
        <r>
          <rPr>
            <sz val="9"/>
            <color indexed="81"/>
            <rFont val="Tahoma"/>
            <family val="2"/>
          </rPr>
          <t xml:space="preserve">
https://en.wikipedia.org/wiki/White_people_in_Zimbabwe</t>
        </r>
      </text>
    </comment>
    <comment ref="G22" authorId="0">
      <text>
        <r>
          <rPr>
            <b/>
            <sz val="9"/>
            <color indexed="81"/>
            <rFont val="Tahoma"/>
            <family val="2"/>
          </rPr>
          <t>dcogneau:</t>
        </r>
        <r>
          <rPr>
            <sz val="9"/>
            <color indexed="81"/>
            <rFont val="Tahoma"/>
            <family val="2"/>
          </rPr>
          <t xml:space="preserve">
Atkinson Central Africa p. 9 gives European tax units for 1931.
https://en.wikipedia.org/wiki/Northern_Rhodesia: for growth rates of European population
Wikipedia (Whitaker almanach) gives 13846 (census, like in Kuszcinsky cited by Atkinson) in 1931 and 10553 in 1932
In Atkinson WIDER table 2, Europeans make 1.93% of total population (census)</t>
        </r>
      </text>
    </comment>
    <comment ref="G23" authorId="0">
      <text>
        <r>
          <rPr>
            <b/>
            <sz val="9"/>
            <color indexed="81"/>
            <rFont val="Tahoma"/>
            <family val="2"/>
          </rPr>
          <t>dcogneau:</t>
        </r>
        <r>
          <rPr>
            <sz val="9"/>
            <color indexed="81"/>
            <rFont val="Tahoma"/>
            <family val="2"/>
          </rPr>
          <t xml:space="preserve">
Atkinson Central Africa p. 9 gives European tax units for 1931.
https://en.wikipedia.org/wiki/Northern_Rhodesia: for growth rates of European population
Wikipedia (Whitaker almanach) gives 13846 (census, like in Kuszcinsky cited by Atkinson) in 1931 and 10553 in 1932
In Atkinson WIDER table 2, Europeans make 1.93% of total population (census)</t>
        </r>
      </text>
    </comment>
    <comment ref="G24" authorId="0">
      <text>
        <r>
          <rPr>
            <b/>
            <sz val="9"/>
            <color indexed="81"/>
            <rFont val="Tahoma"/>
            <family val="2"/>
          </rPr>
          <t>dcogneau:</t>
        </r>
        <r>
          <rPr>
            <sz val="9"/>
            <color indexed="81"/>
            <rFont val="Tahoma"/>
            <family val="2"/>
          </rPr>
          <t xml:space="preserve">
0.55 Europeans in total population in 1948 (Atkinson WIDER Table 2 p. 24).
In 1962, 55579 Europeans, of which 40400 15+.
Atkinson Eastern Africa p.7: 15+ = 60.2% of total population, and 34.4% of married women.</t>
        </r>
      </text>
    </comment>
    <comment ref="G25" authorId="0">
      <text>
        <r>
          <rPr>
            <b/>
            <sz val="9"/>
            <color indexed="81"/>
            <rFont val="Tahoma"/>
            <family val="2"/>
          </rPr>
          <t>dcogneau:</t>
        </r>
        <r>
          <rPr>
            <sz val="9"/>
            <color indexed="81"/>
            <rFont val="Tahoma"/>
            <family val="2"/>
          </rPr>
          <t xml:space="preserve">
Atkinson WIDER Table 2 p.24, Atkinson Eastern Africa mentions 0.15%, and 0.8% Asians.
We assume the same difference as in Kenya between Europeans and non-Europeans in terms of the share of 15+</t>
        </r>
      </text>
    </comment>
    <comment ref="G26" authorId="0">
      <text>
        <r>
          <rPr>
            <b/>
            <sz val="9"/>
            <color indexed="81"/>
            <rFont val="Tahoma"/>
            <family val="2"/>
          </rPr>
          <t>dcogneau:</t>
        </r>
        <r>
          <rPr>
            <sz val="9"/>
            <color indexed="81"/>
            <rFont val="Tahoma"/>
            <family val="2"/>
          </rPr>
          <t xml:space="preserve">
Atkinson central Africa p. 7. 0.10 in total population</t>
        </r>
      </text>
    </comment>
    <comment ref="G27" authorId="0">
      <text>
        <r>
          <rPr>
            <b/>
            <sz val="9"/>
            <color indexed="81"/>
            <rFont val="Tahoma"/>
            <family val="2"/>
          </rPr>
          <t>dcogneau:</t>
        </r>
        <r>
          <rPr>
            <sz val="9"/>
            <color indexed="81"/>
            <rFont val="Tahoma"/>
            <family val="2"/>
          </rPr>
          <t xml:space="preserve">
Atkinson WIDER Table 2 p.24.
We assume the same difference as in Kenya between Europeans and non-Europeans in terms of the share of 15+</t>
        </r>
      </text>
    </comment>
    <comment ref="G28" authorId="0">
      <text>
        <r>
          <rPr>
            <b/>
            <sz val="9"/>
            <color indexed="81"/>
            <rFont val="Tahoma"/>
            <family val="2"/>
          </rPr>
          <t>dcogneau:</t>
        </r>
        <r>
          <rPr>
            <sz val="9"/>
            <color indexed="81"/>
            <rFont val="Tahoma"/>
            <family val="2"/>
          </rPr>
          <t xml:space="preserve">
0.10 in total population of 1948, Atkinson WIDER Table 2 p. 24.</t>
        </r>
      </text>
    </comment>
  </commentList>
</comments>
</file>

<file path=xl/comments2.xml><?xml version="1.0" encoding="utf-8"?>
<comments xmlns="http://schemas.openxmlformats.org/spreadsheetml/2006/main">
  <authors>
    <author>dcogneau</author>
  </authors>
  <commentList>
    <comment ref="D44" authorId="0">
      <text>
        <r>
          <rPr>
            <b/>
            <sz val="9"/>
            <color indexed="81"/>
            <rFont val="Tahoma"/>
            <family val="2"/>
          </rPr>
          <t>dcogneau:</t>
        </r>
        <r>
          <rPr>
            <sz val="9"/>
            <color indexed="81"/>
            <rFont val="Tahoma"/>
            <family val="2"/>
          </rPr>
          <t xml:space="preserve">
41998 in 1946. 
https://en.wikipedia.org/wiki/White_people_in_Zimbabwe:
Total population:
82000 in 1945
125000 in 1950</t>
        </r>
      </text>
    </comment>
    <comment ref="D45" authorId="0">
      <text>
        <r>
          <rPr>
            <b/>
            <sz val="9"/>
            <color indexed="81"/>
            <rFont val="Tahoma"/>
            <family val="2"/>
          </rPr>
          <t>dcogneau:</t>
        </r>
        <r>
          <rPr>
            <sz val="9"/>
            <color indexed="81"/>
            <rFont val="Tahoma"/>
            <family val="2"/>
          </rPr>
          <t xml:space="preserve">
Atkinson Central Africa p. 9 gives European tax units for 1931.
https://en.wikipedia.org/wiki/Northern_Rhodesia: for growth rates of European population
Wikipedia (Whitaker almanach) gives 13846 (census, like in Kuszcinsky cited by Atkinson) in 1931 and 10553 in 1932
In Atkinson WIDER table 2, Europeans make 1.93% of total population (census)</t>
        </r>
      </text>
    </comment>
    <comment ref="D46" authorId="0">
      <text>
        <r>
          <rPr>
            <b/>
            <sz val="9"/>
            <color indexed="81"/>
            <rFont val="Tahoma"/>
            <family val="2"/>
          </rPr>
          <t>dcogneau:</t>
        </r>
        <r>
          <rPr>
            <sz val="9"/>
            <color indexed="81"/>
            <rFont val="Tahoma"/>
            <family val="2"/>
          </rPr>
          <t xml:space="preserve">
0.55 Europeans in total population in 1948 (Atkinson WIDER Table 2 p. 24).
In 1962, 55579 Europeans, of which 40400 15+.
Atkinson Eastern Africa p.7: 15+ = 60.2% of total population, and 34.4% of married women.</t>
        </r>
      </text>
    </comment>
    <comment ref="F46" authorId="0">
      <text>
        <r>
          <rPr>
            <b/>
            <sz val="9"/>
            <color indexed="81"/>
            <rFont val="Tahoma"/>
            <family val="2"/>
          </rPr>
          <t>dcogneau:</t>
        </r>
        <r>
          <rPr>
            <sz val="9"/>
            <color indexed="81"/>
            <rFont val="Tahoma"/>
            <family val="2"/>
          </rPr>
          <t xml:space="preserve">
Proportion of taxpayers, Atkinson WIDER, Table 3 p.25.
Atkinson mentions 2.86% of non-African tax units in Table 2 p.24. Seems weird, as Indians were only 97000 according to 1948 population census, for a total population of 5.4 million (i.e. 1.8%).
https://en.wikipedia.org/wiki/Indians_in_Kenya</t>
        </r>
      </text>
    </comment>
    <comment ref="D49" authorId="0">
      <text>
        <r>
          <rPr>
            <b/>
            <sz val="9"/>
            <color indexed="81"/>
            <rFont val="Tahoma"/>
            <family val="2"/>
          </rPr>
          <t>dcogneau:</t>
        </r>
        <r>
          <rPr>
            <sz val="9"/>
            <color indexed="81"/>
            <rFont val="Tahoma"/>
            <family val="2"/>
          </rPr>
          <t xml:space="preserve">
0.10 in total population of 1948, Atkinson WIDER Table 2 p. 24.</t>
        </r>
      </text>
    </comment>
    <comment ref="F49" authorId="0">
      <text>
        <r>
          <rPr>
            <b/>
            <sz val="9"/>
            <color indexed="81"/>
            <rFont val="Tahoma"/>
            <family val="2"/>
          </rPr>
          <t>dcogneau:</t>
        </r>
        <r>
          <rPr>
            <sz val="9"/>
            <color indexed="81"/>
            <rFont val="Tahoma"/>
            <family val="2"/>
          </rPr>
          <t xml:space="preserve">
Atkinson, Western Africa, p. 16-17, for 1953-57
Atkinson West Africa p. 10: non Africans make 0.28% of total tax units in 1948. Versus 0.16% in total population in Atkinson WIDER Table 2 p. 24 (weird ratio).</t>
        </r>
      </text>
    </comment>
    <comment ref="U49" authorId="0">
      <text>
        <r>
          <rPr>
            <b/>
            <sz val="9"/>
            <color indexed="81"/>
            <rFont val="Tahoma"/>
            <family val="2"/>
          </rPr>
          <t>dcogneau:</t>
        </r>
        <r>
          <rPr>
            <sz val="9"/>
            <color indexed="81"/>
            <rFont val="Tahoma"/>
            <family val="2"/>
          </rPr>
          <t xml:space="preserve">
https://en.wikipedia.org/wiki/White_people_in_Zimbabwe</t>
        </r>
      </text>
    </comment>
    <comment ref="D50" authorId="0">
      <text>
        <r>
          <rPr>
            <b/>
            <sz val="9"/>
            <color indexed="81"/>
            <rFont val="Tahoma"/>
            <family val="2"/>
          </rPr>
          <t>dcogneau:</t>
        </r>
        <r>
          <rPr>
            <sz val="9"/>
            <color indexed="81"/>
            <rFont val="Tahoma"/>
            <family val="2"/>
          </rPr>
          <t xml:space="preserve">
Atkinson WIDER Table 2 p.24.
We assume the same difference as in Kenya between Europeans and non-Europeans in terms of the share of 15+</t>
        </r>
      </text>
    </comment>
    <comment ref="F50" authorId="0">
      <text>
        <r>
          <rPr>
            <b/>
            <sz val="9"/>
            <color indexed="81"/>
            <rFont val="Tahoma"/>
            <family val="2"/>
          </rPr>
          <t>dcogneau:</t>
        </r>
        <r>
          <rPr>
            <sz val="9"/>
            <color indexed="81"/>
            <rFont val="Tahoma"/>
            <family val="2"/>
          </rPr>
          <t xml:space="preserve">
Atkinson WIDER Table 2 gives 0.83% of non-African taxpayers (large number of Indians).</t>
        </r>
      </text>
    </comment>
    <comment ref="D55" authorId="0">
      <text>
        <r>
          <rPr>
            <b/>
            <sz val="9"/>
            <color indexed="81"/>
            <rFont val="Tahoma"/>
            <family val="2"/>
          </rPr>
          <t>dcogneau:</t>
        </r>
        <r>
          <rPr>
            <sz val="9"/>
            <color indexed="81"/>
            <rFont val="Tahoma"/>
            <family val="2"/>
          </rPr>
          <t xml:space="preserve">
https://en.wikipedia.org/wiki/White_people_in_Zimbabwe</t>
        </r>
      </text>
    </comment>
    <comment ref="B56" authorId="0">
      <text>
        <r>
          <rPr>
            <b/>
            <sz val="9"/>
            <color indexed="81"/>
            <rFont val="Tahoma"/>
            <family val="2"/>
          </rPr>
          <t>dcogneau:</t>
        </r>
        <r>
          <rPr>
            <sz val="9"/>
            <color indexed="81"/>
            <rFont val="Tahoma"/>
            <family val="2"/>
          </rPr>
          <t xml:space="preserve">
Only non-Africans were taxed, Atkinson</t>
        </r>
      </text>
    </comment>
    <comment ref="D56" authorId="0">
      <text>
        <r>
          <rPr>
            <b/>
            <sz val="9"/>
            <color indexed="81"/>
            <rFont val="Tahoma"/>
            <family val="2"/>
          </rPr>
          <t>dcogneau:</t>
        </r>
        <r>
          <rPr>
            <sz val="9"/>
            <color indexed="81"/>
            <rFont val="Tahoma"/>
            <family val="2"/>
          </rPr>
          <t xml:space="preserve">
Atkinson Central Africa p. 9 gives European tax units for 1931.
https://en.wikipedia.org/wiki/Northern_Rhodesia: for growth rates of European population
Wikipedia (Whitaker almanach) gives 13846 (census, like in Kuszcinsky cited by Atkinson) in 1931 and 10553 in 1932
In Atkinson WIDER table 2, Europeans make 1.93% of total population (census)</t>
        </r>
      </text>
    </comment>
  </commentList>
</comments>
</file>

<file path=xl/comments3.xml><?xml version="1.0" encoding="utf-8"?>
<comments xmlns="http://schemas.openxmlformats.org/spreadsheetml/2006/main">
  <authors>
    <author>dcogneau</author>
  </authors>
  <commentList>
    <comment ref="G39" authorId="0">
      <text>
        <r>
          <rPr>
            <b/>
            <sz val="9"/>
            <color indexed="81"/>
            <rFont val="Tahoma"/>
            <family val="2"/>
          </rPr>
          <t>dcogneau:</t>
        </r>
        <r>
          <rPr>
            <sz val="9"/>
            <color indexed="81"/>
            <rFont val="Tahoma"/>
            <family val="2"/>
          </rPr>
          <t xml:space="preserve">
https://en.wikipedia.org/wiki/White_people_in_Zimbabwe:
Total population:
47910 in 1930
55419 in 1935</t>
        </r>
      </text>
    </comment>
    <comment ref="G40" authorId="0">
      <text>
        <r>
          <rPr>
            <b/>
            <sz val="9"/>
            <color indexed="81"/>
            <rFont val="Tahoma"/>
            <family val="2"/>
          </rPr>
          <t>dcogneau:</t>
        </r>
        <r>
          <rPr>
            <sz val="9"/>
            <color indexed="81"/>
            <rFont val="Tahoma"/>
            <family val="2"/>
          </rPr>
          <t xml:space="preserve">
https://en.wikipedia.org/wiki/White_people_in_Zimbabwe</t>
        </r>
      </text>
    </comment>
    <comment ref="G41" authorId="0">
      <text>
        <r>
          <rPr>
            <b/>
            <sz val="9"/>
            <color indexed="81"/>
            <rFont val="Tahoma"/>
            <family val="2"/>
          </rPr>
          <t>dcogneau:</t>
        </r>
        <r>
          <rPr>
            <sz val="9"/>
            <color indexed="81"/>
            <rFont val="Tahoma"/>
            <family val="2"/>
          </rPr>
          <t xml:space="preserve">
Atkinson Central Africa p. 9 gives European tax units for 1931.
https://en.wikipedia.org/wiki/Northern_Rhodesia: for growth rates of European population
Wikipedia (Whitaker almanach) gives 13846 (census, like in Kuszcinsky cited by Atkinson) in 1931 and 10553 in 1932
In Atkinson WIDER table 2, Europeans make 1.93% of total population (census)</t>
        </r>
      </text>
    </comment>
    <comment ref="G42" authorId="0">
      <text>
        <r>
          <rPr>
            <b/>
            <sz val="9"/>
            <color indexed="81"/>
            <rFont val="Tahoma"/>
            <family val="2"/>
          </rPr>
          <t>dcogneau:</t>
        </r>
        <r>
          <rPr>
            <sz val="9"/>
            <color indexed="81"/>
            <rFont val="Tahoma"/>
            <family val="2"/>
          </rPr>
          <t xml:space="preserve">
Atkinson Central Africa p. 9 gives European tax units for 1931.
https://en.wikipedia.org/wiki/Northern_Rhodesia: for growth rates of European population
Wikipedia (Whitaker almanach) gives 13846 (census, like in Kuszcinsky cited by Atkinson) in 1931 and 10553 in 1932
In Atkinson WIDER table 2, Europeans make 1.93% of total population (census)</t>
        </r>
      </text>
    </comment>
  </commentList>
</comments>
</file>

<file path=xl/comments4.xml><?xml version="1.0" encoding="utf-8"?>
<comments xmlns="http://schemas.openxmlformats.org/spreadsheetml/2006/main">
  <authors>
    <author>dcogneau</author>
  </authors>
  <commentList>
    <comment ref="A33" authorId="0">
      <text>
        <r>
          <rPr>
            <b/>
            <sz val="9"/>
            <color indexed="81"/>
            <rFont val="Tahoma"/>
            <family val="2"/>
          </rPr>
          <t>dcogneau:</t>
        </r>
        <r>
          <rPr>
            <sz val="9"/>
            <color indexed="81"/>
            <rFont val="Tahoma"/>
            <family val="2"/>
          </rPr>
          <t xml:space="preserve">
Cannot be exploited. The table is the same as "Revenus soumis à l'impôt" and is not a table of taxable incomes. A change in the deduction schedule for family charges occurred in 1947</t>
        </r>
      </text>
    </comment>
    <comment ref="E35" authorId="0">
      <text>
        <r>
          <rPr>
            <b/>
            <sz val="9"/>
            <color indexed="81"/>
            <rFont val="Tahoma"/>
            <family val="2"/>
          </rPr>
          <t>dcogneau:</t>
        </r>
        <r>
          <rPr>
            <sz val="9"/>
            <color indexed="81"/>
            <rFont val="Tahoma"/>
            <family val="2"/>
          </rPr>
          <t xml:space="preserve">
Data for Europeans in 1948 is incomplete and cannot be exploited</t>
        </r>
      </text>
    </comment>
  </commentList>
</comments>
</file>

<file path=xl/comments5.xml><?xml version="1.0" encoding="utf-8"?>
<comments xmlns="http://schemas.openxmlformats.org/spreadsheetml/2006/main">
  <authors>
    <author>Denis Cogneau</author>
    <author>dcogneau</author>
  </authors>
  <commentList>
    <comment ref="J1" authorId="0">
      <text>
        <r>
          <rPr>
            <b/>
            <sz val="9"/>
            <color indexed="81"/>
            <rFont val="Tahoma"/>
            <family val="2"/>
          </rPr>
          <t>Denis Cogneau:</t>
        </r>
        <r>
          <rPr>
            <sz val="9"/>
            <color indexed="81"/>
            <rFont val="Tahoma"/>
            <family val="2"/>
          </rPr>
          <t xml:space="preserve">
Excepting Algeria</t>
        </r>
      </text>
    </comment>
    <comment ref="AL45" authorId="0">
      <text>
        <r>
          <rPr>
            <b/>
            <sz val="9"/>
            <color indexed="81"/>
            <rFont val="Tahoma"/>
            <family val="2"/>
          </rPr>
          <t>Denis Cogneau:</t>
        </r>
        <r>
          <rPr>
            <sz val="9"/>
            <color indexed="81"/>
            <rFont val="Tahoma"/>
            <family val="2"/>
          </rPr>
          <t xml:space="preserve">
1945 compared to 1950</t>
        </r>
      </text>
    </comment>
    <comment ref="F46" authorId="0">
      <text>
        <r>
          <rPr>
            <b/>
            <sz val="9"/>
            <color indexed="81"/>
            <rFont val="Tahoma"/>
            <family val="2"/>
          </rPr>
          <t>Denis Cogneau:</t>
        </r>
        <r>
          <rPr>
            <sz val="9"/>
            <color indexed="81"/>
            <rFont val="Tahoma"/>
            <family val="2"/>
          </rPr>
          <t xml:space="preserve">
Production intérieure brute</t>
        </r>
      </text>
    </comment>
    <comment ref="F90" authorId="0">
      <text>
        <r>
          <rPr>
            <b/>
            <sz val="9"/>
            <color indexed="81"/>
            <rFont val="Tahoma"/>
            <family val="2"/>
          </rPr>
          <t>Denis Cogneau:</t>
        </r>
        <r>
          <rPr>
            <sz val="9"/>
            <color indexed="81"/>
            <rFont val="Tahoma"/>
            <family val="2"/>
          </rPr>
          <t xml:space="preserve">
Production intérieure brute</t>
        </r>
      </text>
    </comment>
    <comment ref="D302" authorId="1">
      <text>
        <r>
          <rPr>
            <b/>
            <sz val="9"/>
            <color indexed="81"/>
            <rFont val="Tahoma"/>
            <family val="2"/>
          </rPr>
          <t>dcogneau:</t>
        </r>
        <r>
          <rPr>
            <sz val="9"/>
            <color indexed="81"/>
            <rFont val="Tahoma"/>
            <family val="2"/>
          </rPr>
          <t xml:space="preserve">
Assuùing that among 5000 first tax payers, 90% only are Europeans, we must take 5500</t>
        </r>
      </text>
    </comment>
    <comment ref="D307" authorId="1">
      <text>
        <r>
          <rPr>
            <b/>
            <sz val="9"/>
            <color indexed="81"/>
            <rFont val="Tahoma"/>
            <family val="2"/>
          </rPr>
          <t>dcogneau:</t>
        </r>
        <r>
          <rPr>
            <sz val="9"/>
            <color indexed="81"/>
            <rFont val="Tahoma"/>
            <family val="2"/>
          </rPr>
          <t xml:space="preserve">
Assuùing that among 1000 first tax payers, 90% only are Europeans, we must take 1100</t>
        </r>
      </text>
    </comment>
    <comment ref="G311" authorId="1">
      <text>
        <r>
          <rPr>
            <b/>
            <sz val="9"/>
            <color indexed="81"/>
            <rFont val="Tahoma"/>
            <family val="2"/>
          </rPr>
          <t>dcogneau:</t>
        </r>
        <r>
          <rPr>
            <sz val="9"/>
            <color indexed="81"/>
            <rFont val="Tahoma"/>
            <family val="2"/>
          </rPr>
          <t xml:space="preserve">
1945 prices</t>
        </r>
      </text>
    </comment>
    <comment ref="D316" authorId="1">
      <text>
        <r>
          <rPr>
            <b/>
            <sz val="9"/>
            <color indexed="81"/>
            <rFont val="Tahoma"/>
            <family val="2"/>
          </rPr>
          <t>dcogneau:</t>
        </r>
        <r>
          <rPr>
            <sz val="9"/>
            <color indexed="81"/>
            <rFont val="Tahoma"/>
            <family val="2"/>
          </rPr>
          <t xml:space="preserve">
Assuùing that among 500 first tax payers, 90% only are Europeans, we must take 550</t>
        </r>
      </text>
    </comment>
    <comment ref="A317" authorId="1">
      <text>
        <r>
          <rPr>
            <b/>
            <sz val="9"/>
            <color indexed="81"/>
            <rFont val="Tahoma"/>
            <family val="2"/>
          </rPr>
          <t>dcogneau:</t>
        </r>
        <r>
          <rPr>
            <sz val="9"/>
            <color indexed="81"/>
            <rFont val="Tahoma"/>
            <family val="2"/>
          </rPr>
          <t xml:space="preserve">
Not enough detail in 1932 Indochina to pickup the 200 richest</t>
        </r>
      </text>
    </comment>
    <comment ref="G321" authorId="1">
      <text>
        <r>
          <rPr>
            <b/>
            <sz val="9"/>
            <color indexed="81"/>
            <rFont val="Tahoma"/>
            <family val="2"/>
          </rPr>
          <t>dcogneau:</t>
        </r>
        <r>
          <rPr>
            <sz val="9"/>
            <color indexed="81"/>
            <rFont val="Tahoma"/>
            <family val="2"/>
          </rPr>
          <t xml:space="preserve">
1945 prices</t>
        </r>
      </text>
    </comment>
  </commentList>
</comments>
</file>

<file path=xl/comments6.xml><?xml version="1.0" encoding="utf-8"?>
<comments xmlns="http://schemas.openxmlformats.org/spreadsheetml/2006/main">
  <authors>
    <author>Denis Cogneau</author>
    <author>dcogneau</author>
  </authors>
  <commentList>
    <comment ref="DY4" authorId="0">
      <text>
        <r>
          <rPr>
            <b/>
            <sz val="9"/>
            <color indexed="81"/>
            <rFont val="Tahoma"/>
            <family val="2"/>
          </rPr>
          <t>Denis Cogneau:</t>
        </r>
        <r>
          <rPr>
            <sz val="9"/>
            <color indexed="81"/>
            <rFont val="Tahoma"/>
            <family val="2"/>
          </rPr>
          <t xml:space="preserve">
in £: 2 Rands to one pound in 1961
</t>
        </r>
      </text>
    </comment>
    <comment ref="G10" authorId="1">
      <text>
        <r>
          <rPr>
            <b/>
            <sz val="9"/>
            <color indexed="81"/>
            <rFont val="Tahoma"/>
            <family val="2"/>
          </rPr>
          <t>dcogneau:</t>
        </r>
        <r>
          <rPr>
            <sz val="9"/>
            <color indexed="81"/>
            <rFont val="Tahoma"/>
            <family val="2"/>
          </rPr>
          <t xml:space="preserve">
Attention au taux de change de la piastre!</t>
        </r>
      </text>
    </comment>
    <comment ref="G15" authorId="1">
      <text>
        <r>
          <rPr>
            <b/>
            <sz val="9"/>
            <color indexed="81"/>
            <rFont val="Tahoma"/>
            <family val="2"/>
          </rPr>
          <t>dcogneau:</t>
        </r>
        <r>
          <rPr>
            <sz val="9"/>
            <color indexed="81"/>
            <rFont val="Tahoma"/>
            <family val="2"/>
          </rPr>
          <t xml:space="preserve">
Taux de change = 17?</t>
        </r>
      </text>
    </comment>
    <comment ref="Y21" authorId="1">
      <text>
        <r>
          <rPr>
            <b/>
            <sz val="9"/>
            <color indexed="81"/>
            <rFont val="Tahoma"/>
            <family val="2"/>
          </rPr>
          <t>dcogneau:</t>
        </r>
        <r>
          <rPr>
            <sz val="9"/>
            <color indexed="81"/>
            <rFont val="Tahoma"/>
            <family val="2"/>
          </rPr>
          <t xml:space="preserve">
With an average deduction of 7250 francs</t>
        </r>
      </text>
    </comment>
    <comment ref="Z21" authorId="1">
      <text>
        <r>
          <rPr>
            <b/>
            <sz val="9"/>
            <color indexed="81"/>
            <rFont val="Tahoma"/>
            <family val="2"/>
          </rPr>
          <t>dcogneau:</t>
        </r>
        <r>
          <rPr>
            <sz val="9"/>
            <color indexed="81"/>
            <rFont val="Tahoma"/>
            <family val="2"/>
          </rPr>
          <t xml:space="preserve">
With an average deduction of 7250 francs</t>
        </r>
      </text>
    </comment>
    <comment ref="Y27" authorId="1">
      <text>
        <r>
          <rPr>
            <b/>
            <sz val="9"/>
            <color indexed="81"/>
            <rFont val="Tahoma"/>
            <family val="2"/>
          </rPr>
          <t>dcogneau:</t>
        </r>
        <r>
          <rPr>
            <sz val="9"/>
            <color indexed="81"/>
            <rFont val="Tahoma"/>
            <family val="2"/>
          </rPr>
          <t xml:space="preserve">
with an average deduction of 1000 francs</t>
        </r>
      </text>
    </comment>
    <comment ref="Z27" authorId="1">
      <text>
        <r>
          <rPr>
            <b/>
            <sz val="9"/>
            <color indexed="81"/>
            <rFont val="Tahoma"/>
            <family val="2"/>
          </rPr>
          <t>dcogneau:</t>
        </r>
        <r>
          <rPr>
            <sz val="9"/>
            <color indexed="81"/>
            <rFont val="Tahoma"/>
            <family val="2"/>
          </rPr>
          <t xml:space="preserve">
with an average deduction of 1000 francs</t>
        </r>
      </text>
    </comment>
    <comment ref="L35" authorId="1">
      <text>
        <r>
          <rPr>
            <b/>
            <sz val="9"/>
            <color indexed="81"/>
            <rFont val="Tahoma"/>
            <family val="2"/>
          </rPr>
          <t>dcogneau:</t>
        </r>
        <r>
          <rPr>
            <sz val="9"/>
            <color indexed="81"/>
            <rFont val="Tahoma"/>
            <family val="2"/>
          </rPr>
          <t xml:space="preserve">
Cannot be exploited. The table is the same as "Revenus soumis à l'impôt" and is not a table of taxable incomes. A change in the deduction schedule for family charges occurred in 1947</t>
        </r>
      </text>
    </comment>
    <comment ref="L37" authorId="1">
      <text>
        <r>
          <rPr>
            <b/>
            <sz val="9"/>
            <color indexed="81"/>
            <rFont val="Tahoma"/>
            <family val="2"/>
          </rPr>
          <t>dcogneau:</t>
        </r>
        <r>
          <rPr>
            <sz val="9"/>
            <color indexed="81"/>
            <rFont val="Tahoma"/>
            <family val="2"/>
          </rPr>
          <t xml:space="preserve">
Data on Europeans is incomplete and cannot be exploited</t>
        </r>
      </text>
    </comment>
  </commentList>
</comments>
</file>

<file path=xl/comments7.xml><?xml version="1.0" encoding="utf-8"?>
<comments xmlns="http://schemas.openxmlformats.org/spreadsheetml/2006/main">
  <authors>
    <author>Denis Cogneau</author>
  </authors>
  <commentList>
    <comment ref="H2" authorId="0">
      <text>
        <r>
          <rPr>
            <b/>
            <sz val="9"/>
            <color indexed="81"/>
            <rFont val="Tahoma"/>
            <family val="2"/>
          </rPr>
          <t>Denis Cogneau:</t>
        </r>
        <r>
          <rPr>
            <sz val="9"/>
            <color indexed="81"/>
            <rFont val="Tahoma"/>
            <family val="2"/>
          </rPr>
          <t xml:space="preserve">
Using France p30 in 1945</t>
        </r>
      </text>
    </comment>
  </commentList>
</comments>
</file>

<file path=xl/comments8.xml><?xml version="1.0" encoding="utf-8"?>
<comments xmlns="http://schemas.openxmlformats.org/spreadsheetml/2006/main">
  <authors>
    <author>d.cogneau</author>
    <author>dcogneau</author>
    <author>Denis Cogneau</author>
  </authors>
  <commentList>
    <comment ref="F3" authorId="0">
      <text>
        <r>
          <rPr>
            <b/>
            <sz val="9"/>
            <color indexed="81"/>
            <rFont val="Tahoma"/>
            <family val="2"/>
          </rPr>
          <t>d.cogneau:</t>
        </r>
        <r>
          <rPr>
            <sz val="9"/>
            <color indexed="81"/>
            <rFont val="Tahoma"/>
            <family val="2"/>
          </rPr>
          <t xml:space="preserve">
A remarquer que les calculs d'Amin supposent très peu de croissance de la productivité (et encore moins par habitant…)</t>
        </r>
      </text>
    </comment>
    <comment ref="Z6" authorId="0">
      <text>
        <r>
          <rPr>
            <b/>
            <sz val="9"/>
            <color indexed="81"/>
            <rFont val="Tahoma"/>
            <family val="2"/>
          </rPr>
          <t>d.cogneau:</t>
        </r>
        <r>
          <rPr>
            <sz val="9"/>
            <color indexed="81"/>
            <rFont val="Tahoma"/>
            <family val="2"/>
          </rPr>
          <t xml:space="preserve">
Casernes, foyers, etc.</t>
        </r>
      </text>
    </comment>
    <comment ref="C9" authorId="1">
      <text>
        <r>
          <rPr>
            <b/>
            <sz val="9"/>
            <color indexed="81"/>
            <rFont val="Tahoma"/>
            <family val="2"/>
          </rPr>
          <t>dcogneau:</t>
        </r>
        <r>
          <rPr>
            <sz val="9"/>
            <color indexed="81"/>
            <rFont val="Tahoma"/>
            <family val="2"/>
          </rPr>
          <t xml:space="preserve">
Afristory</t>
        </r>
      </text>
    </comment>
    <comment ref="E9" authorId="1">
      <text>
        <r>
          <rPr>
            <b/>
            <sz val="9"/>
            <color indexed="81"/>
            <rFont val="Tahoma"/>
            <family val="2"/>
          </rPr>
          <t>dcogneau:</t>
        </r>
        <r>
          <rPr>
            <sz val="9"/>
            <color indexed="81"/>
            <rFont val="Tahoma"/>
            <family val="2"/>
          </rPr>
          <t xml:space="preserve">
Afristory</t>
        </r>
      </text>
    </comment>
    <comment ref="G9" authorId="2">
      <text>
        <r>
          <rPr>
            <b/>
            <sz val="9"/>
            <color indexed="81"/>
            <rFont val="Tahoma"/>
            <family val="2"/>
          </rPr>
          <t>Denis Cogneau:</t>
        </r>
        <r>
          <rPr>
            <sz val="9"/>
            <color indexed="81"/>
            <rFont val="Tahoma"/>
            <family val="2"/>
          </rPr>
          <t xml:space="preserve">
PNB net des amortissemants et des impôt indirects (plus subventions)</t>
        </r>
      </text>
    </comment>
    <comment ref="L11" authorId="0">
      <text>
        <r>
          <rPr>
            <b/>
            <sz val="9"/>
            <color indexed="81"/>
            <rFont val="Tahoma"/>
            <family val="2"/>
          </rPr>
          <t>d.cogneau:</t>
        </r>
        <r>
          <rPr>
            <sz val="9"/>
            <color indexed="81"/>
            <rFont val="Tahoma"/>
            <family val="2"/>
          </rPr>
          <t xml:space="preserve">
Rétropolation à partir de 1936 en supposant part constante des H 20+ dans chaque sous-pop (Européens / Musulmans)</t>
        </r>
      </text>
    </comment>
    <comment ref="W14" authorId="0">
      <text>
        <r>
          <rPr>
            <b/>
            <sz val="9"/>
            <color indexed="81"/>
            <rFont val="Tahoma"/>
            <family val="2"/>
          </rPr>
          <t>d.cogneau:</t>
        </r>
        <r>
          <rPr>
            <sz val="9"/>
            <color indexed="81"/>
            <rFont val="Tahoma"/>
            <family val="2"/>
          </rPr>
          <t xml:space="preserve">
Source AS, Idem CICRED 1975</t>
        </r>
      </text>
    </comment>
    <comment ref="W30" authorId="0">
      <text>
        <r>
          <rPr>
            <b/>
            <sz val="9"/>
            <color indexed="81"/>
            <rFont val="Tahoma"/>
            <family val="2"/>
          </rPr>
          <t>d.cogneau:</t>
        </r>
        <r>
          <rPr>
            <sz val="9"/>
            <color indexed="81"/>
            <rFont val="Tahoma"/>
            <family val="2"/>
          </rPr>
          <t xml:space="preserve">
Source AS - Idem in CICRED 1975</t>
        </r>
      </text>
    </comment>
    <comment ref="M38" authorId="0">
      <text>
        <r>
          <rPr>
            <b/>
            <sz val="9"/>
            <color indexed="81"/>
            <rFont val="Tahoma"/>
            <family val="2"/>
          </rPr>
          <t>d.cogneau:</t>
        </r>
        <r>
          <rPr>
            <sz val="9"/>
            <color indexed="81"/>
            <rFont val="Tahoma"/>
            <family val="2"/>
          </rPr>
          <t xml:space="preserve">
Stabilité du nombre d'hommes musulmans de 20 ans et plus entre les deux recensements. Guerre + migrations? Croissance plus élevées des femmes 20+ (8% sur 12 ans)</t>
        </r>
      </text>
    </comment>
    <comment ref="F40" authorId="2">
      <text>
        <r>
          <rPr>
            <b/>
            <sz val="9"/>
            <color indexed="81"/>
            <rFont val="Tahoma"/>
            <family val="2"/>
          </rPr>
          <t xml:space="preserve">Denis Cogneau:
</t>
        </r>
        <r>
          <rPr>
            <sz val="9"/>
            <color indexed="81"/>
            <rFont val="Tahoma"/>
            <family val="2"/>
          </rPr>
          <t>Pour 1950-1957:</t>
        </r>
        <r>
          <rPr>
            <sz val="9"/>
            <color indexed="81"/>
            <rFont val="Tahoma"/>
            <family val="2"/>
          </rPr>
          <t xml:space="preserve">
Tableaux de l'économie algérienne, 1958, p. 54</t>
        </r>
      </text>
    </comment>
    <comment ref="H40" authorId="2">
      <text>
        <r>
          <rPr>
            <b/>
            <sz val="9"/>
            <color indexed="81"/>
            <rFont val="Tahoma"/>
            <family val="2"/>
          </rPr>
          <t xml:space="preserve">Denis Cogneau:
</t>
        </r>
        <r>
          <rPr>
            <sz val="9"/>
            <color indexed="81"/>
            <rFont val="Tahoma"/>
            <family val="2"/>
          </rPr>
          <t xml:space="preserve">Pour 1950-1957:
Tableaux de l'économie algérienne, 1958, p. 49
</t>
        </r>
      </text>
    </comment>
    <comment ref="W48" authorId="0">
      <text>
        <r>
          <rPr>
            <b/>
            <sz val="9"/>
            <color indexed="81"/>
            <rFont val="Tahoma"/>
            <family val="2"/>
          </rPr>
          <t>d.cogneau:</t>
        </r>
        <r>
          <rPr>
            <sz val="9"/>
            <color indexed="81"/>
            <rFont val="Tahoma"/>
            <family val="2"/>
          </rPr>
          <t xml:space="preserve">
Lacunes décelées pour les femmes de 15 +, dixit AS</t>
        </r>
      </text>
    </comment>
    <comment ref="W66" authorId="0">
      <text>
        <r>
          <rPr>
            <b/>
            <sz val="9"/>
            <color indexed="81"/>
            <rFont val="Tahoma"/>
            <family val="2"/>
          </rPr>
          <t>d.cogneau:</t>
        </r>
        <r>
          <rPr>
            <sz val="9"/>
            <color indexed="81"/>
            <rFont val="Tahoma"/>
            <family val="2"/>
          </rPr>
          <t xml:space="preserve">
CICRED - La population de l'Algérie en 1974</t>
        </r>
      </text>
    </comment>
  </commentList>
</comments>
</file>

<file path=xl/comments9.xml><?xml version="1.0" encoding="utf-8"?>
<comments xmlns="http://schemas.openxmlformats.org/spreadsheetml/2006/main">
  <authors>
    <author>D.Cogneau</author>
  </authors>
  <commentList>
    <comment ref="X8" authorId="0">
      <text>
        <r>
          <rPr>
            <b/>
            <sz val="9"/>
            <color indexed="81"/>
            <rFont val="Tahoma"/>
            <family val="2"/>
          </rPr>
          <t>D.Cogneau:</t>
        </r>
        <r>
          <rPr>
            <sz val="9"/>
            <color indexed="81"/>
            <rFont val="Tahoma"/>
            <family val="2"/>
          </rPr>
          <t xml:space="preserve">
Tunisiens musulmans et israélites
</t>
        </r>
      </text>
    </comment>
  </commentList>
</comments>
</file>

<file path=xl/comments10.xml><?xml version="1.0" encoding="utf-8"?>
<comments xmlns="http://schemas.openxmlformats.org/spreadsheetml/2006/main">
  <authors>
    <author>D.Cogneau</author>
  </authors>
  <commentList>
    <comment ref="F21" authorId="0">
      <text>
        <r>
          <rPr>
            <b/>
            <sz val="9"/>
            <color indexed="81"/>
            <rFont val="Tahoma"/>
            <family val="2"/>
          </rPr>
          <t>D.Cogneau:</t>
        </r>
        <r>
          <rPr>
            <sz val="9"/>
            <color indexed="81"/>
            <rFont val="Tahoma"/>
            <family val="2"/>
          </rPr>
          <t xml:space="preserve">
Assuming, as in Samir Amin, that non-Muslims earn 90 out of 210 total income, and Jews make 0.18 of non-Muslims and earn the same average income as Europeans</t>
        </r>
      </text>
    </comment>
  </commentList>
</comments>
</file>

<file path=xl/sharedStrings.xml><?xml version="1.0" encoding="utf-8"?>
<sst xmlns="http://schemas.openxmlformats.org/spreadsheetml/2006/main" count="2283" uniqueCount="963">
  <si>
    <t>Total</t>
  </si>
  <si>
    <t>République Française. Gouvernement Général de l'Algérie. Direction des Services Économiques. Service Central de Statistique. Annuaire Statistique de l'Algérie année 1937</t>
  </si>
  <si>
    <t>République Française. Gouvernement Général de l'Algérie. Direction des Services Économiques. Service Central de Statistique. Annuaire Statistique de l'Algérie année 1938</t>
  </si>
  <si>
    <t>Algérie</t>
  </si>
  <si>
    <t>République Française. Gouvernement Général de l'Algérie. Direction des Services Économiques. Service Central de Statistique. Annuaire Statistique de l'Algérie année 1935</t>
  </si>
  <si>
    <t>République Française. Gouvernement Général de l'Algérie. Direction des Services Économiques. Service Central de Statistique. Annuaire Statistique de l'Algérie année 1936</t>
  </si>
  <si>
    <t>Tunisie</t>
  </si>
  <si>
    <t>République Française. Gouvernement Général de l'Algérie. Direction des Services Économiques. Service Central de Statistique. Annuaire Statistique de l'Algérie année 1933</t>
  </si>
  <si>
    <t>République Française. Gouvernement Général de l'Algérie. Direction des Services Économiques. Service Central de Statistique. Annuaire Statistique de l'Algérie année 1934</t>
  </si>
  <si>
    <t>Gouvernement Général de l'Algérie. Direction Générale des Finances. Service de Statistique Générale. Annuaire Statistique de l'Algérie. Nouvelle Série. Deuxième Volume. 1948-1949. P. 271. Tableau XXVI</t>
  </si>
  <si>
    <t>Gouvernement Général de l'Algérie. Direction Général de l'Algérie. Direction Générale des Finances. Service de Statistique Générale. Annuaire Statistique de l'Algérie. Nouvelle Série. Premier Volume.  Années 1939-1947.</t>
  </si>
  <si>
    <t>Gouvernement Général de l'Algérie. Direction Générale des Finances. Service de Statistique Générale. Annuaire Statistique de l'Algérie. Nouvelle Série. Sixième Volume. 1953.</t>
  </si>
  <si>
    <t>Gouvernement Général de l'Algérie. Direction Générale des Finances. Service de Statistique Générale. Annuaire Statistique de l'Algérie. Nouvelle Série. Cinquième Volume. 1952.</t>
  </si>
  <si>
    <t>Gouvernement Général de l'Algérie. Direction Générale des Finances. Service de Statistique Générale. Annuaire Statistique de l'Algérie. Nouvelle Série. Quatrième Volume. 1951.</t>
  </si>
  <si>
    <t>Tunisiens</t>
  </si>
  <si>
    <t>Gouvernement Général de l'Algérie. Direction Générale des Finances. Service de Statistique Générale. Annuaire Statistique de l'Algérie. Nouvelle Série. Septième Volume. 1954.</t>
  </si>
  <si>
    <t>Ministère de l'Algérie. Direction Générale des Affaires Économiques et de l'Industrialisation. Service de la Statistique Générale. Annuaire Statistique de l'Algérie. Nouvelle Série. Neuvième Volume. 1956-1957.</t>
  </si>
  <si>
    <t>Délégation Générale du Gouvernement de l'Algérie. Secrétariat Général Adjoint pour les Affaires Économiques. Service de la Statistique Générale. Annuaire Statistique de l'Algérie. Nouvelle Série. Dixième Volume. 1958.</t>
  </si>
  <si>
    <t>Délégation Générale du Gouvernement de l'Algérie. Secrétariat Général Adjoint pour les Affaires Économiques. Service de la Statistique Générale. Annuaire Statistique de l'Algérie. Nouvelle Série. Onzième Volume. 1959.</t>
  </si>
  <si>
    <t>Européens</t>
  </si>
  <si>
    <t>Gouvernement Général de l'Algérie. Direction Générale des Finances. Service de Statistique Générale. Annuaire Statistique de l'Algérie. Nouvelle Série. Troisième Volume. 1950.</t>
  </si>
  <si>
    <t>Gouvernement Général de l'Algérie. Direction Générale des Finances. Service de Statistique Générale. Annuaire Statistique de l'Algérie. Nouvelle Série. Deuxième Volume. 1948-1949.</t>
  </si>
  <si>
    <t>Algeria</t>
  </si>
  <si>
    <t>PIB</t>
  </si>
  <si>
    <t>Année</t>
  </si>
  <si>
    <t>PIB en milliards de francs 1955</t>
  </si>
  <si>
    <t>Territoires du Sud</t>
  </si>
  <si>
    <t>Samir Amin - L'économie du Maghreb, 1966, Ed. Minuit - p. 101</t>
  </si>
  <si>
    <t>Musulmans</t>
  </si>
  <si>
    <t xml:space="preserve">Comptée à part </t>
  </si>
  <si>
    <t>INCOME</t>
  </si>
  <si>
    <t>POPULATION</t>
  </si>
  <si>
    <t>Algérie du Nord (i.e. hors Territoires du Sud)</t>
  </si>
  <si>
    <t>Algérie total (y.c. Territoires du Sud)</t>
  </si>
  <si>
    <t>Year</t>
  </si>
  <si>
    <t>PIB en francs courants</t>
  </si>
  <si>
    <t>PIB F1955</t>
  </si>
  <si>
    <t>PIB francs courants</t>
  </si>
  <si>
    <t>Milliers</t>
  </si>
  <si>
    <t>H</t>
  </si>
  <si>
    <t>F</t>
  </si>
  <si>
    <t>0-4</t>
  </si>
  <si>
    <t>5-9</t>
  </si>
  <si>
    <t>10-14</t>
  </si>
  <si>
    <t>15-19</t>
  </si>
  <si>
    <t>20-29</t>
  </si>
  <si>
    <t>30-39</t>
  </si>
  <si>
    <t>40-49</t>
  </si>
  <si>
    <t>50-59</t>
  </si>
  <si>
    <t>60+</t>
  </si>
  <si>
    <t>20 + share</t>
  </si>
  <si>
    <t>20+ share</t>
  </si>
  <si>
    <t>Femmes 20 + célibataires, veuves, divorcées</t>
  </si>
  <si>
    <t>1954 (provisoire)</t>
  </si>
  <si>
    <t>0-5</t>
  </si>
  <si>
    <t>6-14</t>
  </si>
  <si>
    <t>1954 définitif</t>
  </si>
  <si>
    <t>1954 (définitif)</t>
  </si>
  <si>
    <t>PIB par 0,6*Pop15+</t>
  </si>
  <si>
    <t>0,6 * Population 15 + (en bleu, années de dénombrement/recensement)</t>
  </si>
  <si>
    <t>Number of tax units (0.6*Population 15+)</t>
  </si>
  <si>
    <t>Income control (0.6*GDP)</t>
  </si>
  <si>
    <t>Real income per tax unit (1955 francs)</t>
  </si>
  <si>
    <t>Algérie du Nord</t>
  </si>
  <si>
    <t>Algérie total</t>
  </si>
  <si>
    <t>total income £m</t>
  </si>
  <si>
    <t>mean income</t>
  </si>
  <si>
    <t>LINEAR BOUNDS</t>
  </si>
  <si>
    <t>shares</t>
  </si>
  <si>
    <t>REFINED BOUNDS</t>
  </si>
  <si>
    <t>MEAN SPLIT HISTOGRAM</t>
  </si>
  <si>
    <t>PERCENTILES</t>
  </si>
  <si>
    <t>Lower</t>
  </si>
  <si>
    <t>Upper</t>
  </si>
  <si>
    <t>Taxpayers only</t>
  </si>
  <si>
    <t>check</t>
  </si>
  <si>
    <t>LOWER restricted bound for share</t>
  </si>
  <si>
    <t>UPPER restricted bound for share</t>
  </si>
  <si>
    <t>Lower limit of range of income before tax £</t>
  </si>
  <si>
    <t>Amount £ million</t>
  </si>
  <si>
    <t>% freq</t>
  </si>
  <si>
    <t>cumul % freq</t>
  </si>
  <si>
    <t>total income</t>
  </si>
  <si>
    <t>cumul total income %</t>
  </si>
  <si>
    <t>lower limit rel mean</t>
  </si>
  <si>
    <t>cell mean</t>
  </si>
  <si>
    <t>cell mean relative to mean</t>
  </si>
  <si>
    <t>midpt-mean</t>
  </si>
  <si>
    <t>alpha calc from F</t>
  </si>
  <si>
    <t>H upper</t>
  </si>
  <si>
    <t>H MEAN SPLIT</t>
  </si>
  <si>
    <t>Density</t>
  </si>
  <si>
    <t>Bound for top 10%</t>
  </si>
  <si>
    <t>Bound for top 5%</t>
  </si>
  <si>
    <t>Bound for top 1%</t>
  </si>
  <si>
    <t>Bound for top 0.5%</t>
  </si>
  <si>
    <t>Bound for top 0.1%</t>
  </si>
  <si>
    <t>Bound for top 0.05%</t>
  </si>
  <si>
    <t xml:space="preserve">Higher density </t>
  </si>
  <si>
    <t xml:space="preserve">Lower density </t>
  </si>
  <si>
    <t>Tax units</t>
  </si>
  <si>
    <t>Top 5%</t>
  </si>
  <si>
    <t>Top 1%</t>
  </si>
  <si>
    <t>Top 0.5%</t>
  </si>
  <si>
    <t>Top 0.1%</t>
  </si>
  <si>
    <t>Top 0.05%</t>
  </si>
  <si>
    <t>taux</t>
  </si>
  <si>
    <t>f</t>
  </si>
  <si>
    <t>h</t>
  </si>
  <si>
    <t>sexe</t>
  </si>
  <si>
    <t>65+</t>
  </si>
  <si>
    <t>15 - 64</t>
  </si>
  <si>
    <t>0-14</t>
  </si>
  <si>
    <t>composition par groupe d'âge</t>
  </si>
  <si>
    <t>européens</t>
  </si>
  <si>
    <t>tunisiens</t>
  </si>
  <si>
    <t>total calcul</t>
  </si>
  <si>
    <t>total tableau</t>
  </si>
  <si>
    <t>55 - 59</t>
  </si>
  <si>
    <t>50 - 54</t>
  </si>
  <si>
    <t>45 - 49</t>
  </si>
  <si>
    <t>40 - 44</t>
  </si>
  <si>
    <t>35 - 39</t>
  </si>
  <si>
    <t>30 - 34</t>
  </si>
  <si>
    <t>25 - 29</t>
  </si>
  <si>
    <t>20 - 24</t>
  </si>
  <si>
    <t>15 - 19</t>
  </si>
  <si>
    <t>10 - 14</t>
  </si>
  <si>
    <t>5 - 9</t>
  </si>
  <si>
    <t>1 - 4</t>
  </si>
  <si>
    <t>0 - 1</t>
  </si>
  <si>
    <t>europeens F</t>
  </si>
  <si>
    <t>europeens H</t>
  </si>
  <si>
    <t>tranche dage</t>
  </si>
  <si>
    <t>etrangers total Annexe1</t>
  </si>
  <si>
    <t>tunisiens total A1</t>
  </si>
  <si>
    <t>cicred étrangers ni musulmans ni européens</t>
  </si>
  <si>
    <t>cicred étrangers musulmans</t>
  </si>
  <si>
    <t>cicred européens</t>
  </si>
  <si>
    <t>cicred correction tunisiens</t>
  </si>
  <si>
    <t>cicred dénombrement tunisiens</t>
  </si>
  <si>
    <t>année</t>
  </si>
  <si>
    <t>15 + share</t>
  </si>
  <si>
    <t>Total F</t>
  </si>
  <si>
    <t>Total H</t>
  </si>
  <si>
    <t>F17-</t>
  </si>
  <si>
    <t>F18+</t>
  </si>
  <si>
    <t>H17-</t>
  </si>
  <si>
    <t>H18+</t>
  </si>
  <si>
    <t>CICRED p.19</t>
  </si>
  <si>
    <t>Total Pop</t>
  </si>
  <si>
    <t>Non-européens</t>
  </si>
  <si>
    <t>PIB / Pop15+</t>
  </si>
  <si>
    <t>Share 15+</t>
  </si>
  <si>
    <t>Total hh income</t>
  </si>
  <si>
    <t>Top 0.01%</t>
  </si>
  <si>
    <t>France</t>
  </si>
  <si>
    <t>Share of Europeans in top 1%</t>
  </si>
  <si>
    <t>North Algeria</t>
  </si>
  <si>
    <t>All Algeria</t>
  </si>
  <si>
    <t>(000)</t>
  </si>
  <si>
    <t>Europeans</t>
  </si>
  <si>
    <t>Muslims</t>
  </si>
  <si>
    <t>(%)</t>
  </si>
  <si>
    <t>Taxpayers/Tax units</t>
  </si>
  <si>
    <t>Estimated as 60% of population aged 15+ to reflect the population of married couples and single adults</t>
  </si>
  <si>
    <t>Average income per tax unit</t>
  </si>
  <si>
    <t>million current francs</t>
  </si>
  <si>
    <t>Price index</t>
  </si>
  <si>
    <t># Taxpayers in statistics</t>
  </si>
  <si>
    <t>Variable code</t>
  </si>
  <si>
    <t>Ghana-Top 0.5% income share</t>
  </si>
  <si>
    <t>Ghana-Top 0.05% income share</t>
  </si>
  <si>
    <t>Ghana-Top 0.01% income share</t>
  </si>
  <si>
    <t>Ghana-Top 0.25% income share</t>
  </si>
  <si>
    <t>Ghana-Top 0.005% income share</t>
  </si>
  <si>
    <t>Ghana-Top 0.1-0.05% income share</t>
  </si>
  <si>
    <t>Ghana-Top 0.05-0.01% income share</t>
  </si>
  <si>
    <t>Ghana-Top 0.1-0.01% income share</t>
  </si>
  <si>
    <t>Ghana-Fiscal income control</t>
  </si>
  <si>
    <t>Ghana-Average income per tax unit</t>
  </si>
  <si>
    <t>Ghana-Average income per adult</t>
  </si>
  <si>
    <t>Ghana-Top 0.1% average income</t>
  </si>
  <si>
    <t>Ghana-Top 0.05% average income</t>
  </si>
  <si>
    <t>Ghana-Top 0.01% average income</t>
  </si>
  <si>
    <t>Ghana-Top 0.25% average income</t>
  </si>
  <si>
    <t>Ghana-Top 0.1-0.05% average income</t>
  </si>
  <si>
    <t>Ghana-Top 0.05-0.01% average income</t>
  </si>
  <si>
    <t>Ghana-Top 0.1-0.01% average income</t>
  </si>
  <si>
    <t>Ghana-P99.5 income threshold</t>
  </si>
  <si>
    <t>Ghana-P99.9 income threshold</t>
  </si>
  <si>
    <t>Ghana-P99.95 income threshold</t>
  </si>
  <si>
    <t>Ghana-P99.99 income threshold</t>
  </si>
  <si>
    <t>Ghana-Number of adults</t>
  </si>
  <si>
    <t>Ghana-Number of tax units</t>
  </si>
  <si>
    <t>Ghana-Number of tax returns</t>
  </si>
  <si>
    <t>Kenya-Top 0.5% income share</t>
  </si>
  <si>
    <t>Kenya-Top 0.1% income share</t>
  </si>
  <si>
    <t>Kenya-Top 0.05% income share</t>
  </si>
  <si>
    <t>Kenya-Top 0.01% income share</t>
  </si>
  <si>
    <t>Kenya-Top 0.25% income share</t>
  </si>
  <si>
    <t>Kenya-Top 0.005% income share</t>
  </si>
  <si>
    <t>Kenya-Top 0.5-0.1% income share</t>
  </si>
  <si>
    <t>Kenya-Top 0.1-0.05% income share</t>
  </si>
  <si>
    <t>Kenya-Top 0.05-0.01% income share</t>
  </si>
  <si>
    <t>Kenya-Top 0.1-0.01% income share</t>
  </si>
  <si>
    <t>Kenya-Fiscal income control</t>
  </si>
  <si>
    <t>Kenya-Average income per tax unit</t>
  </si>
  <si>
    <t>Kenya-Average income per adult</t>
  </si>
  <si>
    <t>Kenya-Top 0.1% average income</t>
  </si>
  <si>
    <t>Kenya-Top 0.05% average income</t>
  </si>
  <si>
    <t>Kenya-Top 0.01% average income</t>
  </si>
  <si>
    <t>Kenya-Top 0.25% average income</t>
  </si>
  <si>
    <t>Kenya-Top 0.5-0.1% average income</t>
  </si>
  <si>
    <t>Kenya-Top 0.1-0.05% average income</t>
  </si>
  <si>
    <t>Kenya-Top 0.05-0.01% average income</t>
  </si>
  <si>
    <t>Kenya-Top 0.1-0.01% average income</t>
  </si>
  <si>
    <t>Kenya-P99.5 income threshold</t>
  </si>
  <si>
    <t>Kenya-P99.9 income threshold</t>
  </si>
  <si>
    <t>Kenya-P99.95 income threshold</t>
  </si>
  <si>
    <t>Kenya-P99.99 income threshold</t>
  </si>
  <si>
    <t>Kenya-Number of adults</t>
  </si>
  <si>
    <t>Kenya-Number of tax units</t>
  </si>
  <si>
    <t>Malawi-Top 0.5% income share</t>
  </si>
  <si>
    <t>Malawi-Top 0.1% income share</t>
  </si>
  <si>
    <t>Malawi-Top 0.05% income share</t>
  </si>
  <si>
    <t>Malawi-Top 0.01% income share</t>
  </si>
  <si>
    <t>Malawi-Top 0.25% income share</t>
  </si>
  <si>
    <t>Malawi-Top 0.005% income share</t>
  </si>
  <si>
    <t>Malawi-Top 0.5-0.1% income share</t>
  </si>
  <si>
    <t>Malawi-Top 0.1-0.05% income share</t>
  </si>
  <si>
    <t>Malawi-Top 0.05-0.01% income share</t>
  </si>
  <si>
    <t>Malawi-Top 0.1-0.01% income share</t>
  </si>
  <si>
    <t>Malawi-Fiscal income control</t>
  </si>
  <si>
    <t>Malawi-Average income per tax unit</t>
  </si>
  <si>
    <t>Malawi-Average income per adult</t>
  </si>
  <si>
    <t>Malawi-Top 0.1% average income</t>
  </si>
  <si>
    <t>Malawi-Top 0.05% average income</t>
  </si>
  <si>
    <t>Malawi-Top 0.01% average income</t>
  </si>
  <si>
    <t>Malawi-Top 0.25% average income</t>
  </si>
  <si>
    <t>Malawi-Top 0.5-0.1% average income</t>
  </si>
  <si>
    <t>Malawi-Top 0.1-0.05% average income</t>
  </si>
  <si>
    <t>Malawi-Top 0.05-0.01% average income</t>
  </si>
  <si>
    <t>Malawi-Top 0.1-0.01% average income</t>
  </si>
  <si>
    <t>Malawi-P99.5 income threshold</t>
  </si>
  <si>
    <t>Malawi-P99.9 income threshold</t>
  </si>
  <si>
    <t>Malawi-P99.95 income threshold</t>
  </si>
  <si>
    <t>Malawi-P99.99 income threshold</t>
  </si>
  <si>
    <t>Malawi-Number of adults</t>
  </si>
  <si>
    <t>Malawi-Number of tax units</t>
  </si>
  <si>
    <t>Malawi-Number of tax returns</t>
  </si>
  <si>
    <t>Nigeria-Top 0.1% income share</t>
  </si>
  <si>
    <t>Nigeria-Top 0.05% income share</t>
  </si>
  <si>
    <t>Nigeria-Top 0.01% income share</t>
  </si>
  <si>
    <t>Nigeria-Top 0.005% income share</t>
  </si>
  <si>
    <t>Nigeria-Top 0.1-0.05% income share</t>
  </si>
  <si>
    <t>Nigeria-Top 0.05-0.01% income share</t>
  </si>
  <si>
    <t>Nigeria-Top 0.1-0.01% income share</t>
  </si>
  <si>
    <t>Nigeria-Fiscal income control</t>
  </si>
  <si>
    <t>Nigeria-Average income per tax unit</t>
  </si>
  <si>
    <t>Nigeria-Average income per adult</t>
  </si>
  <si>
    <t>Nigeria-Top 0.1% average income</t>
  </si>
  <si>
    <t>Nigeria-Top 0.05% average income</t>
  </si>
  <si>
    <t>Nigeria-Top 0.01% average income</t>
  </si>
  <si>
    <t>Nigeria-Top 0.1-0.05% average income</t>
  </si>
  <si>
    <t>Nigeria-Top 0.05-0.01% average income</t>
  </si>
  <si>
    <t>Nigeria-Top 0.1-0.01% average income</t>
  </si>
  <si>
    <t>Nigeria-P99.9 income threshold</t>
  </si>
  <si>
    <t>Nigeria-P99.95 income threshold</t>
  </si>
  <si>
    <t>Nigeria-P99.99 income threshold</t>
  </si>
  <si>
    <t>Nigeria-Number of adults</t>
  </si>
  <si>
    <t>Nigeria-Number of tax units</t>
  </si>
  <si>
    <t>Nigeria-Number of tax returns</t>
  </si>
  <si>
    <t>Seychelles-Top 5% income share</t>
  </si>
  <si>
    <t>Seychelles-Top 1% income share</t>
  </si>
  <si>
    <t>Seychelles-Top 0.5% income share</t>
  </si>
  <si>
    <t>Seychelles-Top 0.25% income share</t>
  </si>
  <si>
    <t>Seychelles-Top 5-1% income share</t>
  </si>
  <si>
    <t>Seychelles-Top 1-0.5% income share</t>
  </si>
  <si>
    <t>Seychelles-Fiscal income control</t>
  </si>
  <si>
    <t>Seychelles-Average income per tax unit</t>
  </si>
  <si>
    <t>Seychelles-Average income per adult</t>
  </si>
  <si>
    <t>Seychelles-Top 5% average income</t>
  </si>
  <si>
    <t>Seychelles-Top 1% average income</t>
  </si>
  <si>
    <t>Seychelles-Top 0.25% average income</t>
  </si>
  <si>
    <t>Seychelles-Top 5-1% average income</t>
  </si>
  <si>
    <t>Seychelles-Top 1-0.5% average income</t>
  </si>
  <si>
    <t>Seychelles-P95 income threshold</t>
  </si>
  <si>
    <t>Seychelles-P99 income threshold</t>
  </si>
  <si>
    <t>Seychelles-P99.5 income threshold</t>
  </si>
  <si>
    <t>Seychelles-Number of adults</t>
  </si>
  <si>
    <t>Seychelles-Number of tax units</t>
  </si>
  <si>
    <t>Tanzania-Top 0.1% income share</t>
  </si>
  <si>
    <t>Tanzania-Top 0.05% income share</t>
  </si>
  <si>
    <t>Tanzania-Top 0.01% income share</t>
  </si>
  <si>
    <t>Tanzania-Top 0.25% income share</t>
  </si>
  <si>
    <t>Tanzania-Top 0.005% income share</t>
  </si>
  <si>
    <t>Tanzania-Top 0.1-0.05% income share</t>
  </si>
  <si>
    <t>Tanzania-Top 0.05-0.01% income share</t>
  </si>
  <si>
    <t>Tanzania-Top 0.1-0.01% income share</t>
  </si>
  <si>
    <t>Tanzania-Fiscal income control</t>
  </si>
  <si>
    <t>Tanzania-Average income per tax unit</t>
  </si>
  <si>
    <t>Tanzania-Top 0.1% average income</t>
  </si>
  <si>
    <t>Tanzania-Top 0.05% average income</t>
  </si>
  <si>
    <t>Tanzania-Top 0.01% average income</t>
  </si>
  <si>
    <t>Tanzania-Top 0.25% average income</t>
  </si>
  <si>
    <t>Tanzania-Top 0.1-0.05% average income</t>
  </si>
  <si>
    <t>Tanzania-Top 0.05-0.01% average income</t>
  </si>
  <si>
    <t>Tanzania-Top 0.1-0.01% average income</t>
  </si>
  <si>
    <t>Tanzania-P99.9 income threshold</t>
  </si>
  <si>
    <t>Tanzania-P99.95 income threshold</t>
  </si>
  <si>
    <t>Tanzania-P99.99 income threshold</t>
  </si>
  <si>
    <t>Tanzania-Number of tax units</t>
  </si>
  <si>
    <t>Uganda-Top 0.1% income share</t>
  </si>
  <si>
    <t>Uganda-Top 0.05% income share</t>
  </si>
  <si>
    <t>Uganda-Top 0.01% income share</t>
  </si>
  <si>
    <t>Uganda-Top 0.25% income share</t>
  </si>
  <si>
    <t>Uganda-Top 0.1-0.05% income share</t>
  </si>
  <si>
    <t>Uganda-Top 0.05-0.01% income share</t>
  </si>
  <si>
    <t>Uganda-Top 0.1-0.01% income share</t>
  </si>
  <si>
    <t>Uganda-Fiscal income control</t>
  </si>
  <si>
    <t>Uganda-Average income per tax unit</t>
  </si>
  <si>
    <t>Uganda-Average income per adult</t>
  </si>
  <si>
    <t>Uganda-Top 0.1% average income</t>
  </si>
  <si>
    <t>Uganda-Top 0.05% average income</t>
  </si>
  <si>
    <t>Uganda-Top 0.01% average income</t>
  </si>
  <si>
    <t>Uganda-Top 0.25% average income</t>
  </si>
  <si>
    <t>Uganda-Top 0.1-0.05% average income</t>
  </si>
  <si>
    <t>Uganda-Top 0.05-0.01% average income</t>
  </si>
  <si>
    <t>Uganda-Top 0.1-0.01% average income</t>
  </si>
  <si>
    <t>Uganda-P99.9 income threshold</t>
  </si>
  <si>
    <t>Uganda-P99.95 income threshold</t>
  </si>
  <si>
    <t>Uganda-P99.99 income threshold</t>
  </si>
  <si>
    <t>Uganda-Number of adults</t>
  </si>
  <si>
    <t>Uganda-Number of tax units</t>
  </si>
  <si>
    <t>Zambia-Top 1% income share</t>
  </si>
  <si>
    <t>Zambia-Top 0.5% income share</t>
  </si>
  <si>
    <t>Zambia-Top 0.1% income share</t>
  </si>
  <si>
    <t>Zambia-Top 0.05% income share</t>
  </si>
  <si>
    <t>Zambia-Top 0.01% income share</t>
  </si>
  <si>
    <t>Zambia-Top 0.25% income share</t>
  </si>
  <si>
    <t>Zambia-Top 0.005% income share</t>
  </si>
  <si>
    <t>Zambia-Top 1-0.5% income share</t>
  </si>
  <si>
    <t>Zambia-Top 0.5-0.1% income share</t>
  </si>
  <si>
    <t>Zambia-Top 0.1-0.05% income share</t>
  </si>
  <si>
    <t>Zambia-Top 0.05-0.01% income share</t>
  </si>
  <si>
    <t>Zambia-Top 0.1-0.01% income share</t>
  </si>
  <si>
    <t>Zambia-Fiscal income control</t>
  </si>
  <si>
    <t>Zambia-Average income per tax unit</t>
  </si>
  <si>
    <t>Zambia-Average income per adult</t>
  </si>
  <si>
    <t>Zambia-Top 1% average income</t>
  </si>
  <si>
    <t>Zambia-Top 0.1% average income</t>
  </si>
  <si>
    <t>Zambia-Top 0.05% average income</t>
  </si>
  <si>
    <t>Zambia-Top 0.01% average income</t>
  </si>
  <si>
    <t>Zambia-Top 0.25% average income</t>
  </si>
  <si>
    <t>Zambia-Top 1-0.5% average income</t>
  </si>
  <si>
    <t>Zambia-Top 0.5-0.1% average income</t>
  </si>
  <si>
    <t>Zambia-Top 0.1-0.05% average income</t>
  </si>
  <si>
    <t>Zambia-Top 0.05-0.01% average income</t>
  </si>
  <si>
    <t>Zambia-Top 0.1-0.01% average income</t>
  </si>
  <si>
    <t>Zambia-P99 income threshold</t>
  </si>
  <si>
    <t>Zambia-P99.5 income threshold</t>
  </si>
  <si>
    <t>Zambia-P99.9 income threshold</t>
  </si>
  <si>
    <t>Zambia-P99.95 income threshold</t>
  </si>
  <si>
    <t>Zambia-P99.99 income threshold</t>
  </si>
  <si>
    <t>Zambia-Number of adults</t>
  </si>
  <si>
    <t>Zambia-Number of tax units</t>
  </si>
  <si>
    <t>Zambia-Number of tax returns</t>
  </si>
  <si>
    <t>Zanzibar-Top 0.5% income share</t>
  </si>
  <si>
    <t>Zanzibar-Top 0.1% income share</t>
  </si>
  <si>
    <t>Zanzibar-Top 0.05% income share</t>
  </si>
  <si>
    <t>Zanzibar-Top 0.01% income share</t>
  </si>
  <si>
    <t>Zanzibar-Top 0.25% income share</t>
  </si>
  <si>
    <t>Zanzibar-Top 0.005% income share</t>
  </si>
  <si>
    <t>Zanzibar-Top 0.5-0.1% income share</t>
  </si>
  <si>
    <t>Zanzibar-Top 0.1-0.05% income share</t>
  </si>
  <si>
    <t>Zanzibar-Top 0.05-0.01% income share</t>
  </si>
  <si>
    <t>Zanzibar-Top 0.1-0.01% income share</t>
  </si>
  <si>
    <t>Zanzibar-Fiscal income control</t>
  </si>
  <si>
    <t>Zanzibar-Average income per tax unit</t>
  </si>
  <si>
    <t>Zanzibar-Average income per adult</t>
  </si>
  <si>
    <t>Zanzibar-Top 0.1% average income</t>
  </si>
  <si>
    <t>Zanzibar-Top 0.05% average income</t>
  </si>
  <si>
    <t>Zanzibar-Top 0.01% average income</t>
  </si>
  <si>
    <t>Zanzibar-Top 0.25% average income</t>
  </si>
  <si>
    <t>Zanzibar-Top 0.5-0.1% average income</t>
  </si>
  <si>
    <t>Zanzibar-Top 0.1-0.05% average income</t>
  </si>
  <si>
    <t>Zanzibar-Top 0.05-0.01% average income</t>
  </si>
  <si>
    <t>Zanzibar-Top 0.1-0.01% average income</t>
  </si>
  <si>
    <t>Zanzibar-P99.5 income threshold</t>
  </si>
  <si>
    <t>Zanzibar-P99.9 income threshold</t>
  </si>
  <si>
    <t>Zanzibar-P99.95 income threshold</t>
  </si>
  <si>
    <t>Zanzibar-P99.99 income threshold</t>
  </si>
  <si>
    <t>Zanzibar-Number of adults</t>
  </si>
  <si>
    <t>Zanzibar-Number of tax units</t>
  </si>
  <si>
    <t>Zanzibar-Number of tax returns</t>
  </si>
  <si>
    <t>Zimbabwe-Top 1% income share</t>
  </si>
  <si>
    <t>Zimbabwe-Top 0.5% income share</t>
  </si>
  <si>
    <t>Zimbabwe-Top 0.1% income share</t>
  </si>
  <si>
    <t>Zimbabwe-Top 0.05% income share</t>
  </si>
  <si>
    <t>Zimbabwe-Top 0.01% income share</t>
  </si>
  <si>
    <t>Zimbabwe-Top 0.25% income share</t>
  </si>
  <si>
    <t>Zimbabwe-Top 0.005% income share</t>
  </si>
  <si>
    <t>Zimbabwe-Top 1-0.5% income share</t>
  </si>
  <si>
    <t>Zimbabwe-Top 0.5-0.1% income share</t>
  </si>
  <si>
    <t>Zimbabwe-Top 0.1-0.05% income share</t>
  </si>
  <si>
    <t>Zimbabwe-Top 0.05-0.01% income share</t>
  </si>
  <si>
    <t>Zimbabwe-Top 0.1-0.01% income share</t>
  </si>
  <si>
    <t>Zimbabwe-Fiscal income control</t>
  </si>
  <si>
    <t>Zimbabwe-Average income per tax unit</t>
  </si>
  <si>
    <t>Zimbabwe-Average income per adult</t>
  </si>
  <si>
    <t>Zimbabwe-Top 1% average income</t>
  </si>
  <si>
    <t>Zimbabwe-Top 0.1% average income</t>
  </si>
  <si>
    <t>Zimbabwe-Top 0.05% average income</t>
  </si>
  <si>
    <t>Zimbabwe-Top 0.01% average income</t>
  </si>
  <si>
    <t>Zimbabwe-Top 0.25% average income</t>
  </si>
  <si>
    <t>Zimbabwe-Top 1-0.5% average income</t>
  </si>
  <si>
    <t>Zimbabwe-Top 0.5-0.1% average income</t>
  </si>
  <si>
    <t>Zimbabwe-Top 0.1-0.05% average income</t>
  </si>
  <si>
    <t>Zimbabwe-Top 0.05-0.01% average income</t>
  </si>
  <si>
    <t>Zimbabwe-Top 0.1-0.01% average income</t>
  </si>
  <si>
    <t>Zimbabwe-P99 income threshold</t>
  </si>
  <si>
    <t>Zimbabwe-P99.5 income threshold</t>
  </si>
  <si>
    <t>Zimbabwe-P99.9 income threshold</t>
  </si>
  <si>
    <t>Zimbabwe-P99.95 income threshold</t>
  </si>
  <si>
    <t>Zimbabwe-P99.99 income threshold</t>
  </si>
  <si>
    <t>Zimbabwe-Number of adults</t>
  </si>
  <si>
    <t>Zimbabwe-Number of tax units</t>
  </si>
  <si>
    <t>Zimbabwe-Number of tax returns</t>
  </si>
  <si>
    <t>Units</t>
  </si>
  <si>
    <t>%</t>
  </si>
  <si>
    <t>Current million £</t>
  </si>
  <si>
    <t>Current £</t>
  </si>
  <si>
    <t>Thousand</t>
  </si>
  <si>
    <t>current £</t>
  </si>
  <si>
    <t>Current million £ to 1967; current million Kwacha from 1968.</t>
  </si>
  <si>
    <t>Current £ to 1967; current Kwacha from 1968.</t>
  </si>
  <si>
    <t>current £ to 1967; current Kwacha from 1968.</t>
  </si>
  <si>
    <t>Current million £ to 1967; current million $Z from 1968.</t>
  </si>
  <si>
    <t>current £ to 1967; current $Z from 1968.</t>
  </si>
  <si>
    <t>Notes</t>
  </si>
  <si>
    <t>Estimate of the population of single adults aged 15+ and married couples</t>
  </si>
  <si>
    <t>Ghana-Top 0.1%</t>
  </si>
  <si>
    <t>Tunisia</t>
  </si>
  <si>
    <t>Ghana</t>
  </si>
  <si>
    <t>Kenya</t>
  </si>
  <si>
    <t>Tanzania</t>
  </si>
  <si>
    <t>Uganda</t>
  </si>
  <si>
    <t>Zambia</t>
  </si>
  <si>
    <t>Zimbabwe</t>
  </si>
  <si>
    <t>South Africa</t>
  </si>
  <si>
    <t>IPC (1=1937)</t>
  </si>
  <si>
    <t>IPC base 1 en 1937</t>
  </si>
  <si>
    <t>Musulmans total</t>
  </si>
  <si>
    <t>Non-musulmans (hors militaires comptés à part)</t>
  </si>
  <si>
    <t>15+share</t>
  </si>
  <si>
    <t>Recensements</t>
  </si>
  <si>
    <t>Non-musulmans</t>
  </si>
  <si>
    <t>GDP of Algérie du Nord:</t>
  </si>
  <si>
    <t>Almost all settlers</t>
  </si>
  <si>
    <t>90% of muslims</t>
  </si>
  <si>
    <t>All settlers</t>
  </si>
  <si>
    <t>Income muslims</t>
  </si>
  <si>
    <t>Muslim income</t>
  </si>
  <si>
    <t xml:space="preserve"> Non-muslim income</t>
  </si>
  <si>
    <t xml:space="preserve">Algérie du Nord </t>
  </si>
  <si>
    <t>Factor</t>
  </si>
  <si>
    <t>Non-tunisiens non-européens</t>
  </si>
  <si>
    <t>Assume income of non-muslims is $M$1 times income of muslims</t>
  </si>
  <si>
    <t>Y/($M$1*n-mus+mus)</t>
  </si>
  <si>
    <t>French Cameroon</t>
  </si>
  <si>
    <t>Year 19..</t>
  </si>
  <si>
    <t>Saigon only</t>
  </si>
  <si>
    <t>Tonkin</t>
  </si>
  <si>
    <t>Annam</t>
  </si>
  <si>
    <t>Laos</t>
  </si>
  <si>
    <t>Tax payers average income</t>
  </si>
  <si>
    <t>UK</t>
  </si>
  <si>
    <t>Indochina</t>
  </si>
  <si>
    <t>Exch rate franc/piastre</t>
  </si>
  <si>
    <t>Indochina (f)</t>
  </si>
  <si>
    <t>Cameroon</t>
  </si>
  <si>
    <t>Europeans only</t>
  </si>
  <si>
    <t>Income per tax unit</t>
  </si>
  <si>
    <t>Ratio average income tax payers / average income</t>
  </si>
  <si>
    <t>R.fisc.moyen</t>
  </si>
  <si>
    <t>(par foyer)</t>
  </si>
  <si>
    <t>Taux de conversion en francs de 1998</t>
  </si>
  <si>
    <t>Ratio income per tax unit to metropolitan France</t>
  </si>
  <si>
    <t>(par habitant)</t>
  </si>
  <si>
    <t>Maddison GDP per capita</t>
  </si>
  <si>
    <t>Ratios Maddison</t>
  </si>
  <si>
    <t>PNB</t>
  </si>
  <si>
    <t>Ressources des ménages</t>
  </si>
  <si>
    <t>GDP per capita in francs 1937</t>
  </si>
  <si>
    <t>IPC base 1937</t>
  </si>
  <si>
    <t>Income per tax unit in francs 1937</t>
  </si>
  <si>
    <t>1921-1957</t>
  </si>
  <si>
    <t>Top10%</t>
  </si>
  <si>
    <t>Top 75%</t>
  </si>
  <si>
    <t>Top 50%</t>
  </si>
  <si>
    <t>Top 25%</t>
  </si>
  <si>
    <t>Top 10%</t>
  </si>
  <si>
    <t>Tax payers number</t>
  </si>
  <si>
    <t>Population of tax units</t>
  </si>
  <si>
    <t>Share of taxpayers</t>
  </si>
  <si>
    <t xml:space="preserve">Indochina </t>
  </si>
  <si>
    <t>Revenu national</t>
  </si>
  <si>
    <t>Revnat per capita in francs 1937</t>
  </si>
  <si>
    <t>Top 0.01 / Top 0.1</t>
  </si>
  <si>
    <t>Top 0.1 / Top 1</t>
  </si>
  <si>
    <t>Top 0.01/Top 0.1</t>
  </si>
  <si>
    <t>European shares</t>
  </si>
  <si>
    <t>Nigeria</t>
  </si>
  <si>
    <t>Malawi</t>
  </si>
  <si>
    <t>Fiscal income nominal</t>
  </si>
  <si>
    <t>Number of tax units-married couples &amp; single adults</t>
  </si>
  <si>
    <t>Top 1% as a share of average income in metropolis</t>
  </si>
  <si>
    <t>Top 1% as a share of Top 1% in metropolis</t>
  </si>
  <si>
    <t>Top 0.1% as a share of Top 0.1% in metropolis</t>
  </si>
  <si>
    <t>Top 0.1% as a share of average income in metropolis</t>
  </si>
  <si>
    <t>Metropolis</t>
  </si>
  <si>
    <t>Average income</t>
  </si>
  <si>
    <t>Algeria 1932</t>
  </si>
  <si>
    <t>South Africa 1932</t>
  </si>
  <si>
    <t>Algeria 1946</t>
  </si>
  <si>
    <t>Cameroon 1945</t>
  </si>
  <si>
    <t>Tunisia 1946</t>
  </si>
  <si>
    <t>South Africa 1946</t>
  </si>
  <si>
    <t>Algeria 1955</t>
  </si>
  <si>
    <t>Number of tax units</t>
  </si>
  <si>
    <t>Fiscal income control (millions £ until 1967, millions $Z from 1968)</t>
  </si>
  <si>
    <t>Fiscal income control (millions £ until 1967, millions Kuacha from 1968)</t>
  </si>
  <si>
    <t>Number of Settlers' tax units</t>
  </si>
  <si>
    <t>As share of tax units</t>
  </si>
  <si>
    <t xml:space="preserve">Algeria </t>
  </si>
  <si>
    <t>Tax payers as share of Settlers</t>
  </si>
  <si>
    <t>Indochine</t>
  </si>
  <si>
    <t>Europeans in total tax units (%)</t>
  </si>
  <si>
    <t>European tax payers to Europeans (%)</t>
  </si>
  <si>
    <t>Top 0.1% tax units as % of Europeans</t>
  </si>
  <si>
    <t>Tunisia 1955</t>
  </si>
  <si>
    <t>South Africa 1955</t>
  </si>
  <si>
    <t>7% of Europeans in 1946 Tunisia</t>
  </si>
  <si>
    <t>Richest Settlers: 1000</t>
  </si>
  <si>
    <t>Indochina 1932</t>
  </si>
  <si>
    <t>Income in francs</t>
  </si>
  <si>
    <t>Share in Europeans</t>
  </si>
  <si>
    <t>Share in total</t>
  </si>
  <si>
    <t>1017 guys</t>
  </si>
  <si>
    <t>Richest Settlers: 500</t>
  </si>
  <si>
    <t>204 guys</t>
  </si>
  <si>
    <t>Richest settlers: 200</t>
  </si>
  <si>
    <t>Richest Settlers: 5000</t>
  </si>
  <si>
    <t>France 1932</t>
  </si>
  <si>
    <t>France 1946</t>
  </si>
  <si>
    <t xml:space="preserve">Fiscal income control (Current million £)
</t>
  </si>
  <si>
    <t>Income of 0.1% in UK average income</t>
  </si>
  <si>
    <t>Fiscal income control (Current million £)</t>
  </si>
  <si>
    <t>Mean income</t>
  </si>
  <si>
    <t>Fiscal income nominal (Current million £)</t>
  </si>
  <si>
    <t>Income of 0.1% in F average income</t>
  </si>
  <si>
    <t>Top 0.01% as a share of Top 0.01% in metropolis</t>
  </si>
  <si>
    <t>Top 0.01% as a share of average income in metropolis</t>
  </si>
  <si>
    <t>Top 0.5% income share</t>
  </si>
  <si>
    <t>Top 0.1% income share</t>
  </si>
  <si>
    <t>Top 0.05% income share</t>
  </si>
  <si>
    <t>Top 0.01% income share</t>
  </si>
  <si>
    <t>Top 0.25% income share</t>
  </si>
  <si>
    <t>Top 0.005% income share</t>
  </si>
  <si>
    <t>Fiscal income control</t>
  </si>
  <si>
    <t>Zanzibar</t>
  </si>
  <si>
    <t>Maddison 1950</t>
  </si>
  <si>
    <t>Maddison</t>
  </si>
  <si>
    <t>Tanganyika</t>
  </si>
  <si>
    <t>corrected</t>
  </si>
  <si>
    <t>PPP adjustor</t>
  </si>
  <si>
    <t xml:space="preserve"> Household income per tax unit ($I$1*GDP)</t>
  </si>
  <si>
    <t>Gouvernement Général de l'Algérie. Direction Général de l'Algérie. Direction Générale des Finances. Service de Statistique Générale. Annuaire Statistique de l'Algérie. 1939-1947. Nouvelle Série. Premier Volume.  Années 1939-1947.</t>
  </si>
  <si>
    <t>Gouvernement Général de l'Algérie. Direction Général de l'Algérie. Direction Générale des Finances. Service de Statistique Générale. Annuaire Statistique de l'Algérie. Années 1939-1947. Nouvelle Série. Premier Volume.  Années 1939-1947.</t>
  </si>
  <si>
    <t>Régence de Tunis. Protectorat Français. Secrétariat Général du Gouvernement Tunisien. Service Tunisien des Statistiques. Annuaire Statistique de la Tunisie. Année 1949/50. p. 128.</t>
  </si>
  <si>
    <t>Régence de Tunis. Protectorat Français. Secrétariat Général du Gouvernement Tunisien. Service Tunisien des Statistiques. Annuaire Statistique de la Tunisie. Année 1948. p. 134.</t>
  </si>
  <si>
    <t>Royaume de Tunis. Protectorat Français. Présidence du Conseil. Service Tunisien des Statistiques. Annuaire Statistique de la Tunisie 1953. Nouvelle série. Sixième volume. p. 129.</t>
  </si>
  <si>
    <t>Royaume de Tunis. Protectorat Français. Présidence du Conseil. Service Tunisien des Statistiques. Annuaire Statistique de la Tunisie 1954. Édition 1955.  p. 121.</t>
  </si>
  <si>
    <t>Royaume de Tunisie. Présidence du Conseil. Service Tunisien des Statistiques. Annuaire Statistique de la Tunisie 1955. Édition 1956. p. 130.</t>
  </si>
  <si>
    <t>République Tunisienne. Secrétariat d'État à la Présidence. Sous-Secrétariat d'État au Plan. Service des Statistiques. Annuaire Statistique de la Tunisie 1956. Édition 1957. p. 146.</t>
  </si>
  <si>
    <t>République Tunisienne. Secrétariat d'État à la Présidence. Sous-Secrétariat d'État au Plan. Service des Statistiques. Annuaire Statistique de la Tunisie 1957-1958. p. 159.</t>
  </si>
  <si>
    <t>All Algeria (including South territories)</t>
  </si>
  <si>
    <t>Europeans in Total</t>
  </si>
  <si>
    <t>Number</t>
  </si>
  <si>
    <t>Ministère de la France d'Outre Mer. Service Colonial des Statistiques. Annuaire Statistique du Cameroun. Volume I. 1936-1945.</t>
  </si>
  <si>
    <t>Non-Europeans</t>
  </si>
  <si>
    <t>Estimation of top 1% share:</t>
  </si>
  <si>
    <t>Pareto extrapolation</t>
  </si>
  <si>
    <t>y bar / y</t>
  </si>
  <si>
    <t>alpha</t>
  </si>
  <si>
    <t>y *</t>
  </si>
  <si>
    <t>Share Top 0.1%</t>
  </si>
  <si>
    <t>Top 1% corrected</t>
  </si>
  <si>
    <t>Europeans among Europeans</t>
  </si>
  <si>
    <t>Non-Europeans among Non-Europeans</t>
  </si>
  <si>
    <t>Total income</t>
  </si>
  <si>
    <t>Tax units (control population)</t>
  </si>
  <si>
    <t>per cent</t>
  </si>
  <si>
    <t>Table 2A. Algeria. Shares of income of top groups 1932-1957</t>
  </si>
  <si>
    <t>Table A1.A. Algeria. Data sources of the distribution of income from the income tax</t>
  </si>
  <si>
    <t>Table 2B. Tunisia. Shares of income of top groups 1946-1956</t>
  </si>
  <si>
    <t>Table A1.B. Tunisia. Data sources of the distribution of income from the income tax</t>
  </si>
  <si>
    <t>Tax Units (control population)</t>
  </si>
  <si>
    <t>Tunisians-non Europeans</t>
  </si>
  <si>
    <t>(1)</t>
  </si>
  <si>
    <t>(2)</t>
  </si>
  <si>
    <t>(3)</t>
  </si>
  <si>
    <t>(4)</t>
  </si>
  <si>
    <t>(5)</t>
  </si>
  <si>
    <t>(6)</t>
  </si>
  <si>
    <t>(7)</t>
  </si>
  <si>
    <t>(8)</t>
  </si>
  <si>
    <t>(11)</t>
  </si>
  <si>
    <t>(12)</t>
  </si>
  <si>
    <t>(13)</t>
  </si>
  <si>
    <t>(14)</t>
  </si>
  <si>
    <t>(5)=(2)/(4)</t>
  </si>
  <si>
    <t>(9)=(6)/(8)</t>
  </si>
  <si>
    <t>(10)=(1)/(4)</t>
  </si>
  <si>
    <t>(15)</t>
  </si>
  <si>
    <t>(4)=(2)/(3)</t>
  </si>
  <si>
    <t>(8)=(6)/(7)</t>
  </si>
  <si>
    <t>(9)=(1)/(5)</t>
  </si>
  <si>
    <t>(10)=(2)/(6)</t>
  </si>
  <si>
    <t>(11)=(3)/(7)</t>
  </si>
  <si>
    <t>(16)</t>
  </si>
  <si>
    <t>(17)</t>
  </si>
  <si>
    <t>(18)</t>
  </si>
  <si>
    <t>Table 2C. Cameroon. Shares of income of top groups 1945</t>
  </si>
  <si>
    <t>Europeans/Total</t>
  </si>
  <si>
    <t>Non Europeans</t>
  </si>
  <si>
    <t>Gouvernement Général de l'Indochine. Direction des Affaires Économiques. Service de la Statistique Générale. Annuaire Statistique de l'Indochine. Premier Volume. Recueil de Statistiques relatives aux années 1913 à 1922. Imprimerie d'Exrême-Orient-Éditeur. Hanoi 1927.</t>
  </si>
  <si>
    <t>distribution of number of tax-payers only (frequencies)</t>
  </si>
  <si>
    <t>Gouvernement Général de l'Indochine. Inspection Générale des Mines et de l'Industrie. Service de la Statistique Générale de l'Indochine. Annuaire Statistique de l'Indochine. Deuxième Volume. 1923 à 1929. Imprimerie d'Exrême-Orient. Hanoi 1931.</t>
  </si>
  <si>
    <t>Gouvernement Général de l'Indochine. Inspection Générale des Mines et de l'Industrie. Service de la Statistique Générale. Annuaire Statistique de l'Indochine. Troisième Volume. Recueil de Statistiques. 1930-1931. Imprimerie d'Exrême-Orient-Éditeur. Hanoi 1932.</t>
  </si>
  <si>
    <t>Gouvernement Général de l'Indochine. Direction des Affaires Économiques et Administratives. Bureau de la Statistique Générale. Annuaire Statistique de l'Indochine. Quatrième Volume 1931-1932. Imprimerie d'Exrême-Orient. Hanoi 1933.</t>
  </si>
  <si>
    <t>Gouvernement Général de l'Indochine. Direction des Affaires Économiques et Administratives. Bureau de la Statistique Générale. Annuaire Statistique de l'Indochine. Sixième Volume. 1934-1935-1936. Imprimerie d'Exrême-Orient-Éditeur. Hanoi 1937.</t>
  </si>
  <si>
    <t>Gouvernement Général de l'Indochine. Direction des Services Économiques. Service de la Statistique Générale. Annuaire Statistique de l'Indochine. Huitième Volume 1937-1938. Imprimerie d'Exrême-Orient. Hanoi.</t>
  </si>
  <si>
    <t>Gouvernement Général de l'Indochine. Direction des Services Économiques. Service de la Statistique Générale. Annuaire Statistique de l'Indochine. Neuvième Volume 1939-1940. Imprimerie d'Exrême-Orient. Hanoi.</t>
  </si>
  <si>
    <t>Gouvernement Général de l'Indochine. Direction des Services Économiques. Service de la Statistique Générale. Annuaire Statistique de l'Indochine. Dixième Volume 1941-1942. Imprimerie d'Exrême-Orient. Hanoi.</t>
  </si>
  <si>
    <t>Gouvernement Général de l'Indochine. Direction des Services Économiques. Service de la Statistique Générale. Annuaire Statistique de l'Indochine.Onzième Volume 1943-1946. Imprimerie d'Exrême-Orient. Hanoi.</t>
  </si>
  <si>
    <t>Gouvernement Général de l'Indochine. Direction des Services Économiques. Service de la Statistique Générale. Annuaire Statistique de l'Indochine.Douzième Volume 1947-1948. Imprimerie d'Exrême-Orient. Hanoi.</t>
  </si>
  <si>
    <t>Table A1.D. Indochina. Data sources of the distribution of income from the income tax</t>
  </si>
  <si>
    <t>Among Europeans</t>
  </si>
  <si>
    <t>Among Tunisians-non Europeans</t>
  </si>
  <si>
    <t>(6)=(4)/(5)</t>
  </si>
  <si>
    <t>(9)</t>
  </si>
  <si>
    <t>(10)</t>
  </si>
  <si>
    <t>Black : Chargeable income, no deductions for family charges; grey = Chargeable income with deductions for family charges; blank : no data</t>
  </si>
  <si>
    <t xml:space="preserve"> </t>
  </si>
  <si>
    <t>0 - 4</t>
  </si>
  <si>
    <t>Non-Tunisiens</t>
  </si>
  <si>
    <t>Non-Musulmans</t>
  </si>
  <si>
    <t>Israélites</t>
  </si>
  <si>
    <t>60 - 69</t>
  </si>
  <si>
    <t>70 - 79</t>
  </si>
  <si>
    <t>80+</t>
  </si>
  <si>
    <t>Annuaire Statistique 1947 p. 17</t>
  </si>
  <si>
    <t>AS 1957 page 6</t>
  </si>
  <si>
    <t>Facundo Alvaredo, Denis Cogneau, Thomas Piketty</t>
  </si>
  <si>
    <t>Figure 1</t>
  </si>
  <si>
    <t>Figure 2</t>
  </si>
  <si>
    <t>Figure 3</t>
  </si>
  <si>
    <t>Figure 4</t>
  </si>
  <si>
    <t>Figure 5</t>
  </si>
  <si>
    <t>Figure 6</t>
  </si>
  <si>
    <t>Figure 7</t>
  </si>
  <si>
    <t>Table 2A</t>
  </si>
  <si>
    <t>Table 2B</t>
  </si>
  <si>
    <t>Table 2C</t>
  </si>
  <si>
    <t>Table 2D</t>
  </si>
  <si>
    <t>Appendix</t>
  </si>
  <si>
    <t>Back</t>
  </si>
  <si>
    <t xml:space="preserve">Income inequality under colonial rule </t>
  </si>
  <si>
    <t>Seychelles</t>
  </si>
  <si>
    <t>Estimates of GDP per capita in Algeria, Tunisia, French Cameroon and Indochina 1920-1960</t>
  </si>
  <si>
    <t>Table 1</t>
  </si>
  <si>
    <t>Table 3</t>
  </si>
  <si>
    <t>Table B.1B. Tunisia. Income control, population control and price index 1937-1956</t>
  </si>
  <si>
    <t>Table B.1C. Cameroon. Income control and population control 1945</t>
  </si>
  <si>
    <t>The typical income tax tabulation</t>
  </si>
  <si>
    <t>Algeria. Shares of income of top groups 1932-1957</t>
  </si>
  <si>
    <t>Tunisia. Shares of income of top groups 1946-1956</t>
  </si>
  <si>
    <t>Cameroon. Shares of income of top groups 1945</t>
  </si>
  <si>
    <t>India</t>
  </si>
  <si>
    <t>Table A1.C. Cameroon. Data sources of the distribution of income from the income tax</t>
  </si>
  <si>
    <t>Table B1.A. Algeria. Income control, population control and price index 1932-1957</t>
  </si>
  <si>
    <t>top 5% composition</t>
  </si>
  <si>
    <t>top 5% incomes</t>
  </si>
  <si>
    <t>top 5%</t>
  </si>
  <si>
    <t>top 1% composition</t>
  </si>
  <si>
    <t>top 1% incomes</t>
  </si>
  <si>
    <t>top 1%</t>
  </si>
  <si>
    <t>year</t>
  </si>
  <si>
    <t>white</t>
  </si>
  <si>
    <t>non-white</t>
  </si>
  <si>
    <t>South Africa ethnic origin</t>
  </si>
  <si>
    <t>top 1% incomes corrected</t>
  </si>
  <si>
    <t>Figure 8</t>
  </si>
  <si>
    <t>Income taxpayers in statistics as percentage of total tax units, 1920-1960</t>
  </si>
  <si>
    <t>Comparison between average incomes in the colonies and in the metropolis</t>
  </si>
  <si>
    <t>Figure D1</t>
  </si>
  <si>
    <t>Figure D2</t>
  </si>
  <si>
    <t>Figure D3</t>
  </si>
  <si>
    <t>Figure D4</t>
  </si>
  <si>
    <t>Algeria. Data sources of the distribution of income from the income tax</t>
  </si>
  <si>
    <t>Tunisia. Data sources of the distribution of income from the income tax</t>
  </si>
  <si>
    <t>Cameroon. Data sources of the distribution of income from the income tax</t>
  </si>
  <si>
    <t>Table A1.A</t>
  </si>
  <si>
    <t>Table A1.B</t>
  </si>
  <si>
    <t>Table A1.C</t>
  </si>
  <si>
    <t>Table A1.D</t>
  </si>
  <si>
    <t>Table A1.E</t>
  </si>
  <si>
    <t>Indochina. Data sources of the distribution of income from the income tax</t>
  </si>
  <si>
    <t>Table B1.A</t>
  </si>
  <si>
    <t>Table B1.B</t>
  </si>
  <si>
    <t>Table B1.C</t>
  </si>
  <si>
    <t>Table B1.D</t>
  </si>
  <si>
    <t>Cameroon. Income control and population control 1945</t>
  </si>
  <si>
    <t>Tunisia. Income control, population control and price index 1937-1956</t>
  </si>
  <si>
    <t>Algeria. Income control, population control and price index 1932-1957</t>
  </si>
  <si>
    <t>Nominal million Rupees</t>
  </si>
  <si>
    <t>Income control</t>
  </si>
  <si>
    <t>Number (000)</t>
  </si>
  <si>
    <t>Income per head</t>
  </si>
  <si>
    <t>(000 francs)</t>
  </si>
  <si>
    <t>Small farmers</t>
  </si>
  <si>
    <t>Medium famers</t>
  </si>
  <si>
    <t>Large farmers</t>
  </si>
  <si>
    <t>Agricultural laborers</t>
  </si>
  <si>
    <t>Permanent</t>
  </si>
  <si>
    <t>Non-permanent</t>
  </si>
  <si>
    <t>40-60</t>
  </si>
  <si>
    <t>60-70</t>
  </si>
  <si>
    <t>Blue collars</t>
  </si>
  <si>
    <t>Low rank white collars</t>
  </si>
  <si>
    <t>Small business managers and middle-rank executives</t>
  </si>
  <si>
    <t xml:space="preserve">Executives and managers </t>
  </si>
  <si>
    <t>1000-1500</t>
  </si>
  <si>
    <t>Non-muslims</t>
  </si>
  <si>
    <t>Non-muslim farmers</t>
  </si>
  <si>
    <t>Executives and managers</t>
  </si>
  <si>
    <t>Rural</t>
  </si>
  <si>
    <t>Urban</t>
  </si>
  <si>
    <t>Income brackets (francs)</t>
  </si>
  <si>
    <t>N (thousands)</t>
  </si>
  <si>
    <t>N (000)</t>
  </si>
  <si>
    <t>0 to 20000</t>
  </si>
  <si>
    <t>6,3</t>
  </si>
  <si>
    <t>27,3</t>
  </si>
  <si>
    <t>20000 to 30000</t>
  </si>
  <si>
    <t>5,6</t>
  </si>
  <si>
    <t>20,6</t>
  </si>
  <si>
    <t>30000 to 40000</t>
  </si>
  <si>
    <t>3,3</t>
  </si>
  <si>
    <t>14,3</t>
  </si>
  <si>
    <t>40000 to 50000</t>
  </si>
  <si>
    <t>5,3</t>
  </si>
  <si>
    <t>13,3</t>
  </si>
  <si>
    <t xml:space="preserve">50000 to 60000 </t>
  </si>
  <si>
    <t>6,5</t>
  </si>
  <si>
    <t>12,5</t>
  </si>
  <si>
    <t>60000 to 70000</t>
  </si>
  <si>
    <t>3,6</t>
  </si>
  <si>
    <t>7,6</t>
  </si>
  <si>
    <t>70000 to 80000</t>
  </si>
  <si>
    <t>5,5</t>
  </si>
  <si>
    <t>7,5</t>
  </si>
  <si>
    <t>80000 to 90000</t>
  </si>
  <si>
    <t>3,9</t>
  </si>
  <si>
    <t>5,9</t>
  </si>
  <si>
    <t xml:space="preserve"> above 90000</t>
  </si>
  <si>
    <t>Table C1</t>
  </si>
  <si>
    <t>Table C2</t>
  </si>
  <si>
    <t>Samir Amin’s social table for Algeria and Tunisia for 1955</t>
  </si>
  <si>
    <t>Distribution of income  among Tunisian Muslims according to the 1957 household survey</t>
  </si>
  <si>
    <r>
      <t>Source : Samir Amin, 1966. </t>
    </r>
    <r>
      <rPr>
        <i/>
        <sz val="11"/>
        <rFont val="Garamond"/>
        <family val="1"/>
      </rPr>
      <t>L’économie du Maghreb</t>
    </r>
    <r>
      <rPr>
        <sz val="11"/>
        <rFont val="Garamond"/>
        <family val="1"/>
      </rPr>
      <t>, Paris : Editions de Minuit. Page 122 for rural households, page 159 for urban households</t>
    </r>
  </si>
  <si>
    <t>Income (billions)</t>
  </si>
  <si>
    <t>7-8</t>
  </si>
  <si>
    <t>2-3</t>
  </si>
  <si>
    <r>
      <t>Source: Samir Amin, 1966. </t>
    </r>
    <r>
      <rPr>
        <i/>
        <sz val="11"/>
        <rFont val="Garamond"/>
        <family val="1"/>
      </rPr>
      <t>L’économie du Maghreb</t>
    </r>
    <r>
      <rPr>
        <sz val="11"/>
        <rFont val="Garamond"/>
        <family val="1"/>
      </rPr>
      <t xml:space="preserve">, Paris : Editions de Minuit. Pages 130 &amp; 136 for rural households, pages 155-157 &amp; 166-167 for urban. </t>
    </r>
  </si>
  <si>
    <t>Cochinchina</t>
  </si>
  <si>
    <t>Number tax units</t>
  </si>
  <si>
    <t>1937=100</t>
  </si>
  <si>
    <t>Vietnam</t>
  </si>
  <si>
    <t>Institut de la Statistique et des Études Économiques du Viêtnam. État du Viêtnam. Ministère de l'Économie Nationale. Annuaire Statistique du Viêtnam. Premier volume. 1949-1950. pp.274-275.</t>
  </si>
  <si>
    <t>1937 francs</t>
  </si>
  <si>
    <t>million current piasters</t>
  </si>
  <si>
    <t xml:space="preserve">  "  (Europeans only)</t>
  </si>
  <si>
    <t>Among total (adult) population</t>
  </si>
  <si>
    <t>Table 2D. Vietnam. Shares of income of top groups 1921-1942</t>
  </si>
  <si>
    <t>Vietnam (f)</t>
  </si>
  <si>
    <t>Black : Income totals for each income bracket; dark grey: Total amount of declared income is known; light grey : No income totals; blank : no data</t>
  </si>
  <si>
    <t>Computation of the impact of deduction for family charges</t>
  </si>
  <si>
    <t>Black : All taxpayers; dark grey: Only Europeans and Chinese;  light grey : Only Europeans; blank : no data</t>
  </si>
  <si>
    <t>Table B.1D. Vietnam. Income control, population control and price index 1920-1948</t>
  </si>
  <si>
    <t>Cambodia</t>
  </si>
  <si>
    <t>Tunisiens Israelites</t>
  </si>
  <si>
    <t>Tunisiens Israélites</t>
  </si>
  <si>
    <t>Share of Europeans in top 0.1%</t>
  </si>
  <si>
    <t>Share of Tunisians in top 0.1%</t>
  </si>
  <si>
    <t>Average income to metropole</t>
  </si>
  <si>
    <t>Country</t>
  </si>
  <si>
    <t>Europeans in tax units</t>
  </si>
  <si>
    <t>1930s</t>
  </si>
  <si>
    <t>1940s</t>
  </si>
  <si>
    <t>1950s</t>
  </si>
  <si>
    <t>ratio</t>
  </si>
  <si>
    <t>I</t>
  </si>
  <si>
    <t>II</t>
  </si>
  <si>
    <t>III</t>
  </si>
  <si>
    <t>IV</t>
  </si>
  <si>
    <t>Algeria (North)</t>
  </si>
  <si>
    <t xml:space="preserve">  (Europeans only)</t>
  </si>
  <si>
    <t>ε</t>
  </si>
  <si>
    <t>p</t>
  </si>
  <si>
    <t>q</t>
  </si>
  <si>
    <t>Top p% of population</t>
  </si>
  <si>
    <t>Label</t>
  </si>
  <si>
    <t>Top percentile share</t>
  </si>
  <si>
    <t>Observed top 0.1% share</t>
  </si>
  <si>
    <t>Share of Europeans in population</t>
  </si>
  <si>
    <t>Observed top income to metropole</t>
  </si>
  <si>
    <t>Metropole average income to colony</t>
  </si>
  <si>
    <t>Vie21</t>
  </si>
  <si>
    <t>Vie32</t>
  </si>
  <si>
    <t xml:space="preserve">Vietnam </t>
  </si>
  <si>
    <t>Vie42</t>
  </si>
  <si>
    <t>Alg32</t>
  </si>
  <si>
    <t>Alg46</t>
  </si>
  <si>
    <t>Alg55</t>
  </si>
  <si>
    <t>p99.5p100</t>
  </si>
  <si>
    <t>SAf32</t>
  </si>
  <si>
    <t xml:space="preserve">South Africa </t>
  </si>
  <si>
    <t>SAf49</t>
  </si>
  <si>
    <t>SAf55</t>
  </si>
  <si>
    <t>Zim32</t>
  </si>
  <si>
    <t>p95p100</t>
  </si>
  <si>
    <t xml:space="preserve">Zimbabwe </t>
  </si>
  <si>
    <t>Zim49</t>
  </si>
  <si>
    <t>Zim55</t>
  </si>
  <si>
    <t>Ind32</t>
  </si>
  <si>
    <t xml:space="preserve">India </t>
  </si>
  <si>
    <t>Ind47</t>
  </si>
  <si>
    <t xml:space="preserve">Cameroon </t>
  </si>
  <si>
    <t>Cam45</t>
  </si>
  <si>
    <t xml:space="preserve">Tunisia </t>
  </si>
  <si>
    <t>Tun46</t>
  </si>
  <si>
    <t>Tun55</t>
  </si>
  <si>
    <t xml:space="preserve">Zambia </t>
  </si>
  <si>
    <t>Zam49</t>
  </si>
  <si>
    <t>Zam55</t>
  </si>
  <si>
    <t xml:space="preserve">Kenya </t>
  </si>
  <si>
    <t>Ken48</t>
  </si>
  <si>
    <t xml:space="preserve">Tanganyika </t>
  </si>
  <si>
    <t>Tan48</t>
  </si>
  <si>
    <t xml:space="preserve">Malawi </t>
  </si>
  <si>
    <t>Mal45</t>
  </si>
  <si>
    <t xml:space="preserve">Uganda </t>
  </si>
  <si>
    <t>Uga48</t>
  </si>
  <si>
    <t xml:space="preserve">Ghana </t>
  </si>
  <si>
    <t>Gha51</t>
  </si>
  <si>
    <t>Comparisons of settlers' income</t>
  </si>
  <si>
    <t>Cell = top x% of Europeans</t>
  </si>
  <si>
    <t>Share of Europeans in cell</t>
  </si>
  <si>
    <t>Cell = top z% of population</t>
  </si>
  <si>
    <t>Ratio of top x% average income in metropole</t>
  </si>
  <si>
    <t>B coeff</t>
  </si>
  <si>
    <t>Cell = top x% of population</t>
  </si>
  <si>
    <t>Average income to metropole  top 5%</t>
  </si>
  <si>
    <t>Average income to metropole  top 0.5%</t>
  </si>
  <si>
    <t>Observed top p% share</t>
  </si>
  <si>
    <t>Metropole top q% share</t>
  </si>
  <si>
    <t>Predicted top p% share</t>
  </si>
  <si>
    <t>Expected top income to metropole</t>
  </si>
  <si>
    <t>Theta q</t>
  </si>
  <si>
    <t xml:space="preserve">Theta </t>
  </si>
  <si>
    <t>Share Europeans in top percentile</t>
  </si>
  <si>
    <t>Top Europeans</t>
  </si>
  <si>
    <t>Theta q /</t>
  </si>
  <si>
    <t>Delta</t>
  </si>
  <si>
    <t>1/Delta</t>
  </si>
  <si>
    <t>Coeff</t>
  </si>
  <si>
    <t>Theta</t>
  </si>
  <si>
    <t>Closest share</t>
  </si>
  <si>
    <t>Income share</t>
  </si>
  <si>
    <t>B coefficient</t>
  </si>
  <si>
    <t>p99p100</t>
  </si>
  <si>
    <t>p99.9p100</t>
  </si>
  <si>
    <t>p90p100</t>
  </si>
  <si>
    <t>δ</t>
  </si>
  <si>
    <r>
      <t>δ</t>
    </r>
    <r>
      <rPr>
        <vertAlign val="subscript"/>
        <sz val="12"/>
        <rFont val="Calibri"/>
        <family val="2"/>
      </rPr>
      <t>p</t>
    </r>
  </si>
  <si>
    <t>European income ratio at top</t>
  </si>
  <si>
    <r>
      <t>θ</t>
    </r>
    <r>
      <rPr>
        <vertAlign val="subscript"/>
        <sz val="12"/>
        <rFont val="Calibri"/>
        <family val="2"/>
      </rPr>
      <t>q</t>
    </r>
  </si>
  <si>
    <t>θ</t>
  </si>
  <si>
    <t xml:space="preserve">European income ratio </t>
  </si>
  <si>
    <t>(ratio)</t>
  </si>
  <si>
    <t>V</t>
  </si>
  <si>
    <t>Delta p</t>
  </si>
  <si>
    <t>Corrected</t>
  </si>
  <si>
    <t>Metropole quantile (%)</t>
  </si>
  <si>
    <t>Share of Europeans (%)</t>
  </si>
  <si>
    <t>Share of Europeans at top (%)</t>
  </si>
  <si>
    <t>Top share metropole (%)</t>
  </si>
  <si>
    <t>Predicted top share (%)</t>
  </si>
  <si>
    <t>VI</t>
  </si>
  <si>
    <t>VII</t>
  </si>
  <si>
    <t>VIII</t>
  </si>
  <si>
    <t>IX</t>
  </si>
  <si>
    <t>X</t>
  </si>
  <si>
    <t>XI</t>
  </si>
  <si>
    <t>=II/XI</t>
  </si>
  <si>
    <t>Fit = Observed / Predicted</t>
  </si>
  <si>
    <r>
      <rPr>
        <sz val="12"/>
        <rFont val="Calibri"/>
        <family val="2"/>
      </rPr>
      <t>θ</t>
    </r>
    <r>
      <rPr>
        <vertAlign val="subscript"/>
        <sz val="12"/>
        <rFont val="Calibri"/>
        <family val="2"/>
      </rPr>
      <t>5</t>
    </r>
  </si>
  <si>
    <r>
      <t xml:space="preserve">Top </t>
    </r>
    <r>
      <rPr>
        <i/>
        <sz val="12"/>
        <color rgb="FF000000"/>
        <rFont val="Garamond"/>
        <family val="1"/>
      </rPr>
      <t>p</t>
    </r>
    <r>
      <rPr>
        <sz val="12"/>
        <color rgb="FF000000"/>
        <rFont val="Garamond"/>
        <family val="1"/>
      </rPr>
      <t>% of population</t>
    </r>
  </si>
  <si>
    <t>1/Deltap</t>
  </si>
  <si>
    <t>Income gap (ratio)</t>
  </si>
  <si>
    <t>Income gap at top  (ratio)</t>
  </si>
  <si>
    <r>
      <t>= p.ε</t>
    </r>
    <r>
      <rPr>
        <i/>
        <vertAlign val="subscript"/>
        <sz val="12"/>
        <color rgb="FF000000"/>
        <rFont val="Garamond"/>
        <family val="1"/>
      </rPr>
      <t>p</t>
    </r>
    <r>
      <rPr>
        <i/>
        <sz val="12"/>
        <color rgb="FF000000"/>
        <rFont val="Garamond"/>
        <family val="1"/>
      </rPr>
      <t>/ε</t>
    </r>
  </si>
  <si>
    <r>
      <t>ε</t>
    </r>
    <r>
      <rPr>
        <i/>
        <vertAlign val="subscript"/>
        <sz val="12"/>
        <rFont val="Garamond"/>
        <family val="1"/>
      </rPr>
      <t>p</t>
    </r>
  </si>
  <si>
    <t>Colony</t>
  </si>
  <si>
    <t>Observed income share (%)</t>
  </si>
  <si>
    <t>Top percentile (%)</t>
  </si>
  <si>
    <r>
      <t>ε</t>
    </r>
    <r>
      <rPr>
        <vertAlign val="subscript"/>
        <sz val="12"/>
        <color rgb="FF000000"/>
        <rFont val="Calibri"/>
        <family val="2"/>
      </rPr>
      <t>p</t>
    </r>
  </si>
  <si>
    <r>
      <t>=5.ε/ε</t>
    </r>
    <r>
      <rPr>
        <vertAlign val="subscript"/>
        <sz val="12"/>
        <color rgb="FF000000"/>
        <rFont val="Garamond"/>
        <family val="1"/>
      </rPr>
      <t>p</t>
    </r>
  </si>
  <si>
    <t>Assumption: Europeans at the top</t>
  </si>
  <si>
    <t>not needed</t>
  </si>
  <si>
    <t>Figure 9</t>
  </si>
  <si>
    <t>Figure 10</t>
  </si>
  <si>
    <t>June 2020</t>
  </si>
  <si>
    <t>Evidence from French Algeria, Cameroon, Tunisia, and Vietnam, and comparison with the British Empire 1920-1960</t>
  </si>
  <si>
    <t>Top 1% income share in the French and the British colonial empires, 1920-1960</t>
  </si>
  <si>
    <t>Top 0.1% income share in the French and the British colonial empires, 1920-1960</t>
  </si>
  <si>
    <t>Average income in Algeria, Tunisia, French Cameroon, and Indochina: ratio to average income in France, 1920-1960</t>
  </si>
  <si>
    <t>Top 0.1% income share in Algeria, Cochinchina, and Tonkin between 1920 and 1960</t>
  </si>
  <si>
    <t>Top 0.1% income share in the French and British colonial empires 1945-1960</t>
  </si>
  <si>
    <t>The ethnic composition of the top 0.1% group in Tunisia and Cochinchina</t>
  </si>
  <si>
    <t xml:space="preserve">The top 0.1% income share and settlement patterns </t>
  </si>
  <si>
    <t>Inequality among Europeans in Tunisia and Vietnam, and comparison with France</t>
  </si>
  <si>
    <t>Table 4</t>
  </si>
  <si>
    <t xml:space="preserve">Decomposition of the fall in inequality after World War II </t>
  </si>
  <si>
    <t>Table 3. Comparison between average incomes in the colonies and in the metropolis</t>
  </si>
  <si>
    <t xml:space="preserve">Table 4. Decomposition of the fall in inequality after World War II </t>
  </si>
  <si>
    <t>Vietnam. Shares of income of top groups 1921-1942</t>
  </si>
  <si>
    <t>Availability of tax tabulations, coverage, and reporting of taxable income</t>
  </si>
  <si>
    <t>Vietnam. Income control, population control and price index 1920-1948</t>
  </si>
  <si>
    <t>Table C1. Samir Amin’s social table for Algeria and Tunisia for 1955</t>
  </si>
  <si>
    <t>Table C2. Distribution of income among Tunisian Muslims according to household survey 1957</t>
  </si>
  <si>
    <t>Top 0.01% income share in the French and the British colonial empires, 1920-1960</t>
  </si>
  <si>
    <t xml:space="preserve">The top 0.01% income share in the five colonies of French Indochina </t>
  </si>
  <si>
    <t xml:space="preserve">Ethnic composition of the top 1% group in Tunisia and South Africa </t>
  </si>
  <si>
    <t xml:space="preserve">Top income share among autochthons in Tunisia and Cochinchina </t>
  </si>
  <si>
    <t>Inequality among Non-Europeans</t>
  </si>
  <si>
    <t>Indochinese</t>
  </si>
  <si>
    <t>Chinese</t>
  </si>
  <si>
    <t>Other Asians</t>
  </si>
  <si>
    <t>Capped</t>
  </si>
</sst>
</file>

<file path=xl/styles.xml><?xml version="1.0" encoding="utf-8"?>
<styleSheet xmlns="http://schemas.openxmlformats.org/spreadsheetml/2006/main" xmlns:mc="http://schemas.openxmlformats.org/markup-compatibility/2006" xmlns:x14ac="http://schemas.microsoft.com/office/spreadsheetml/2009/9/ac" mc:Ignorable="x14ac">
  <numFmts count="34">
    <numFmt numFmtId="41" formatCode="_-* #,##0_-;\-* #,##0_-;_-* &quot;-&quot;_-;_-@_-"/>
    <numFmt numFmtId="43" formatCode="_-* #,##0.00_-;\-* #,##0.00_-;_-* &quot;-&quot;??_-;_-@_-"/>
    <numFmt numFmtId="164" formatCode="&quot;$&quot;#,##0_);\(&quot;$&quot;#,##0\)"/>
    <numFmt numFmtId="165" formatCode="_(* #,##0.00_);_(* \(#,##0.00\);_(* &quot;-&quot;??_);_(@_)"/>
    <numFmt numFmtId="166" formatCode="_-* #,##0.00\ _€_-;\-* #,##0.00\ _€_-;_-* &quot;-&quot;??\ _€_-;_-@_-"/>
    <numFmt numFmtId="167" formatCode="_(* #,##0_);_(* \(#,##0\);_(* &quot;-&quot;??_);_(@_)"/>
    <numFmt numFmtId="168" formatCode="0.0"/>
    <numFmt numFmtId="169" formatCode="#,##0.0"/>
    <numFmt numFmtId="170" formatCode="0.0%"/>
    <numFmt numFmtId="171" formatCode="0.00000"/>
    <numFmt numFmtId="172" formatCode="0.000"/>
    <numFmt numFmtId="173" formatCode="0.000000"/>
    <numFmt numFmtId="174" formatCode="General_)"/>
    <numFmt numFmtId="175" formatCode="#,##0.000"/>
    <numFmt numFmtId="176" formatCode="#,##0.00__;\-#,##0.00__;#,##0.00__;@__"/>
    <numFmt numFmtId="177" formatCode="_ * #,##0.00_ ;_ * \-#,##0.00_ ;_ * &quot;-&quot;??_ ;_ @_ "/>
    <numFmt numFmtId="178" formatCode="\$#,##0\ ;\(\$#,##0\)"/>
    <numFmt numFmtId="179" formatCode="#.##0,"/>
    <numFmt numFmtId="180" formatCode="#."/>
    <numFmt numFmtId="181" formatCode="_ * #,##0_ ;_ * \-#,##0_ ;_ * &quot;-&quot;_ ;_ @_ "/>
    <numFmt numFmtId="182" formatCode="_ &quot;$&quot;\ * #,##0_ ;_ &quot;$&quot;\ * \-#,##0_ ;_ &quot;$&quot;\ * &quot;-&quot;_ ;_ @_ "/>
    <numFmt numFmtId="183" formatCode="_ &quot;$&quot;\ * #,##0.00_ ;_ &quot;$&quot;\ * \-#,##0.00_ ;_ &quot;$&quot;\ * &quot;-&quot;??_ ;_ @_ "/>
    <numFmt numFmtId="184" formatCode="0_)"/>
    <numFmt numFmtId="185" formatCode="#,##0;\-\ #,##0;_-\ &quot;- &quot;"/>
    <numFmt numFmtId="186" formatCode="_-* #,##0.0000_-;\-* #,##0.0000_-;_-* &quot;-&quot;??_-;_-@_-"/>
    <numFmt numFmtId="187" formatCode="_-* #,##0.00_-;\-* #,##0.00_-;_-* &quot;-&quot;_-;_-@_-"/>
    <numFmt numFmtId="188" formatCode="_(* #,##0.0_);_(* \(#,##0.0\);_(* &quot;-&quot;??_);_(@_)"/>
    <numFmt numFmtId="189" formatCode="0.000%"/>
    <numFmt numFmtId="190" formatCode="0.0000%"/>
    <numFmt numFmtId="191" formatCode="#,##0.0000"/>
    <numFmt numFmtId="192" formatCode="_-* #,##0_-;\-* #,##0_-;_-* &quot;-&quot;??_-;_-@_-"/>
    <numFmt numFmtId="193" formatCode="0.0000"/>
    <numFmt numFmtId="194" formatCode="_-* #,##0.000_-;\-* #,##0.000_-;_-* &quot;-&quot;??_-;_-@_-"/>
    <numFmt numFmtId="195" formatCode="0.0000000"/>
  </numFmts>
  <fonts count="119" x14ac:knownFonts="1">
    <font>
      <sz val="10"/>
      <name val="Verdan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Verdana"/>
      <family val="2"/>
    </font>
    <font>
      <sz val="10"/>
      <name val="Verdana"/>
      <family val="2"/>
    </font>
    <font>
      <sz val="8"/>
      <name val="Verdana"/>
      <family val="2"/>
    </font>
    <font>
      <sz val="11"/>
      <color indexed="8"/>
      <name val="Calibri"/>
      <family val="2"/>
    </font>
    <font>
      <sz val="11"/>
      <color indexed="9"/>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2"/>
      <color indexed="8"/>
      <name val="Calibri"/>
      <family val="2"/>
    </font>
    <font>
      <b/>
      <sz val="18"/>
      <color indexed="56"/>
      <name val="Cambria"/>
      <family val="2"/>
    </font>
    <font>
      <sz val="11"/>
      <color indexed="10"/>
      <name val="Calibri"/>
      <family val="2"/>
    </font>
    <font>
      <sz val="11"/>
      <name val="Calibri"/>
      <family val="2"/>
    </font>
    <font>
      <b/>
      <sz val="9"/>
      <color indexed="81"/>
      <name val="Tahoma"/>
      <family val="2"/>
    </font>
    <font>
      <sz val="9"/>
      <color indexed="81"/>
      <name val="Tahoma"/>
      <family val="2"/>
    </font>
    <font>
      <sz val="10"/>
      <name val="Arial"/>
      <family val="2"/>
    </font>
    <font>
      <b/>
      <sz val="10"/>
      <name val="Courier"/>
      <family val="3"/>
    </font>
    <font>
      <b/>
      <sz val="15"/>
      <name val="Courier"/>
      <family val="3"/>
    </font>
    <font>
      <sz val="14"/>
      <name val="Arial"/>
      <family val="2"/>
    </font>
    <font>
      <b/>
      <sz val="14"/>
      <name val="Arial"/>
      <family val="2"/>
    </font>
    <font>
      <b/>
      <sz val="10"/>
      <name val="Arial"/>
      <family val="2"/>
    </font>
    <font>
      <sz val="10"/>
      <name val="Courier"/>
      <family val="3"/>
    </font>
    <font>
      <b/>
      <i/>
      <sz val="10"/>
      <name val="Courier"/>
      <family val="3"/>
    </font>
    <font>
      <sz val="8"/>
      <name val="Arial"/>
      <family val="2"/>
    </font>
    <font>
      <sz val="9"/>
      <color indexed="9"/>
      <name val="Times"/>
      <family val="1"/>
    </font>
    <font>
      <sz val="9"/>
      <color indexed="8"/>
      <name val="Times"/>
      <family val="1"/>
    </font>
    <font>
      <sz val="8"/>
      <name val="Helvetica"/>
      <family val="2"/>
    </font>
    <font>
      <b/>
      <sz val="8"/>
      <color indexed="24"/>
      <name val="Times New Roman"/>
      <family val="1"/>
    </font>
    <font>
      <sz val="8"/>
      <color indexed="24"/>
      <name val="Times New Roman"/>
      <family val="1"/>
    </font>
    <font>
      <sz val="12"/>
      <color indexed="24"/>
      <name val="Arial"/>
      <family val="2"/>
    </font>
    <font>
      <u/>
      <sz val="10"/>
      <color indexed="12"/>
      <name val="Arial"/>
      <family val="2"/>
    </font>
    <font>
      <sz val="10"/>
      <color indexed="8"/>
      <name val="Times"/>
      <family val="1"/>
    </font>
    <font>
      <sz val="9"/>
      <name val="Times New Roman"/>
      <family val="1"/>
    </font>
    <font>
      <sz val="9"/>
      <name val="Times"/>
      <family val="1"/>
    </font>
    <font>
      <sz val="12"/>
      <name val="Arial CE"/>
    </font>
    <font>
      <sz val="12"/>
      <name val="Times New Roman"/>
      <family val="1"/>
    </font>
    <font>
      <sz val="7"/>
      <name val="Helvetica"/>
      <family val="2"/>
    </font>
    <font>
      <sz val="10"/>
      <name val="Times"/>
      <family val="1"/>
    </font>
    <font>
      <sz val="11"/>
      <color theme="1"/>
      <name val="Calibri"/>
      <family val="2"/>
      <scheme val="minor"/>
    </font>
    <font>
      <sz val="12"/>
      <color theme="1"/>
      <name val="Calibri"/>
      <family val="2"/>
      <scheme val="minor"/>
    </font>
    <font>
      <b/>
      <sz val="11"/>
      <color theme="1"/>
      <name val="Calibri"/>
      <family val="2"/>
      <scheme val="minor"/>
    </font>
    <font>
      <sz val="10"/>
      <color rgb="FFFF0000"/>
      <name val="Verdana"/>
      <family val="2"/>
    </font>
    <font>
      <b/>
      <u/>
      <sz val="11"/>
      <color theme="1"/>
      <name val="Calibri"/>
      <family val="2"/>
      <scheme val="minor"/>
    </font>
    <font>
      <i/>
      <sz val="11"/>
      <color theme="1"/>
      <name val="Calibri"/>
      <family val="2"/>
      <scheme val="minor"/>
    </font>
    <font>
      <sz val="10"/>
      <color theme="1"/>
      <name val="Calibri"/>
      <family val="2"/>
      <scheme val="minor"/>
    </font>
    <font>
      <sz val="14"/>
      <color theme="1"/>
      <name val="Calibri"/>
      <family val="2"/>
      <scheme val="minor"/>
    </font>
    <font>
      <sz val="10"/>
      <color theme="1"/>
      <name val="Arial"/>
      <family val="2"/>
    </font>
    <font>
      <sz val="1"/>
      <color indexed="8"/>
      <name val="Courier"/>
      <family val="3"/>
    </font>
    <font>
      <b/>
      <sz val="1"/>
      <color indexed="8"/>
      <name val="Courier"/>
      <family val="3"/>
    </font>
    <font>
      <u/>
      <sz val="8"/>
      <color indexed="12"/>
      <name val="Arial"/>
      <family val="2"/>
    </font>
    <font>
      <u/>
      <sz val="8"/>
      <color indexed="36"/>
      <name val="Arial"/>
      <family val="2"/>
    </font>
    <font>
      <sz val="11"/>
      <color indexed="20"/>
      <name val="Calibri"/>
      <family val="2"/>
    </font>
    <font>
      <b/>
      <sz val="8"/>
      <color indexed="8"/>
      <name val="Arial"/>
      <family val="2"/>
    </font>
    <font>
      <sz val="8"/>
      <color indexed="8"/>
      <name val="Arial"/>
      <family val="2"/>
    </font>
    <font>
      <b/>
      <sz val="9"/>
      <color indexed="16"/>
      <name val="Arial"/>
      <family val="2"/>
    </font>
    <font>
      <b/>
      <sz val="9"/>
      <color indexed="8"/>
      <name val="Arial"/>
      <family val="2"/>
    </font>
    <font>
      <u/>
      <sz val="10"/>
      <color theme="10"/>
      <name val="Verdana"/>
      <family val="2"/>
    </font>
    <font>
      <u/>
      <sz val="10"/>
      <color theme="11"/>
      <name val="Verdana"/>
      <family val="2"/>
    </font>
    <font>
      <sz val="10"/>
      <color rgb="FF000000"/>
      <name val="Arial"/>
      <family val="2"/>
    </font>
    <font>
      <b/>
      <sz val="10"/>
      <color rgb="FF000000"/>
      <name val="Arial"/>
      <family val="2"/>
    </font>
    <font>
      <b/>
      <sz val="10"/>
      <color rgb="FFFF0000"/>
      <name val="Verdana"/>
      <family val="2"/>
    </font>
    <font>
      <sz val="10"/>
      <name val="Arial Narrow"/>
      <family val="2"/>
    </font>
    <font>
      <sz val="11"/>
      <color indexed="8"/>
      <name val="Calibri"/>
      <family val="2"/>
      <scheme val="minor"/>
    </font>
    <font>
      <sz val="10"/>
      <name val="Verdana"/>
      <family val="2"/>
    </font>
    <font>
      <b/>
      <sz val="11"/>
      <color rgb="FFFF0000"/>
      <name val="Calibri"/>
      <family val="2"/>
      <scheme val="minor"/>
    </font>
    <font>
      <b/>
      <sz val="11"/>
      <color rgb="FFFF0000"/>
      <name val="Calibri"/>
      <family val="2"/>
    </font>
    <font>
      <sz val="12"/>
      <name val="Calibri"/>
      <family val="2"/>
    </font>
    <font>
      <sz val="12"/>
      <color indexed="24"/>
      <name val="Arial"/>
      <family val="2"/>
    </font>
    <font>
      <b/>
      <sz val="8"/>
      <color indexed="24"/>
      <name val="Times New Roman"/>
      <family val="1"/>
    </font>
    <font>
      <sz val="8"/>
      <color indexed="24"/>
      <name val="Times New Roman"/>
      <family val="1"/>
    </font>
    <font>
      <sz val="10"/>
      <name val="Arial"/>
      <family val="2"/>
    </font>
    <font>
      <sz val="12"/>
      <name val="Arial"/>
      <family val="2"/>
    </font>
    <font>
      <b/>
      <sz val="11"/>
      <color theme="0"/>
      <name val="Calibri"/>
      <family val="2"/>
      <scheme val="minor"/>
    </font>
    <font>
      <sz val="10"/>
      <name val="Courier"/>
      <family val="3"/>
    </font>
    <font>
      <sz val="10"/>
      <color indexed="12"/>
      <name val="Courier"/>
      <family val="3"/>
    </font>
    <font>
      <sz val="10"/>
      <color indexed="12"/>
      <name val="Courier"/>
      <family val="3"/>
    </font>
    <font>
      <sz val="11"/>
      <name val="Arial Narrow"/>
      <family val="2"/>
    </font>
    <font>
      <sz val="12"/>
      <name val="Garamond"/>
      <family val="1"/>
    </font>
    <font>
      <sz val="11"/>
      <color rgb="FFFF0000"/>
      <name val="Calibri"/>
      <family val="2"/>
      <scheme val="minor"/>
    </font>
    <font>
      <b/>
      <sz val="18"/>
      <name val="Arial"/>
      <family val="2"/>
    </font>
    <font>
      <u/>
      <sz val="10"/>
      <color theme="10"/>
      <name val="Arial"/>
      <family val="2"/>
    </font>
    <font>
      <b/>
      <sz val="12"/>
      <name val="Arial"/>
      <family val="2"/>
    </font>
    <font>
      <b/>
      <sz val="12"/>
      <name val="Garamond"/>
      <family val="1"/>
    </font>
    <font>
      <sz val="11"/>
      <name val="Arial"/>
      <family val="2"/>
    </font>
    <font>
      <sz val="11"/>
      <name val="Garamond"/>
      <family val="1"/>
    </font>
    <font>
      <i/>
      <sz val="11"/>
      <name val="Garamond"/>
      <family val="1"/>
    </font>
    <font>
      <sz val="11"/>
      <color rgb="FF000000"/>
      <name val="Garamond"/>
      <family val="1"/>
    </font>
    <font>
      <b/>
      <sz val="16"/>
      <color rgb="FF000000"/>
      <name val="Garamond"/>
      <family val="1"/>
    </font>
    <font>
      <b/>
      <sz val="14"/>
      <name val="Garamond"/>
      <family val="1"/>
    </font>
    <font>
      <sz val="10"/>
      <color theme="1" tint="0.499984740745262"/>
      <name val="Verdana"/>
      <family val="2"/>
    </font>
    <font>
      <sz val="9"/>
      <name val="Arial Narrow"/>
      <family val="2"/>
    </font>
    <font>
      <sz val="9"/>
      <name val="Arial"/>
      <family val="2"/>
    </font>
    <font>
      <sz val="9"/>
      <name val="Verdana"/>
      <family val="2"/>
    </font>
    <font>
      <sz val="12"/>
      <color rgb="FF000000"/>
      <name val="Garamond"/>
      <family val="1"/>
    </font>
    <font>
      <sz val="11"/>
      <color rgb="FF000000"/>
      <name val="Calibri"/>
      <family val="2"/>
    </font>
    <font>
      <i/>
      <sz val="12"/>
      <name val="Garamond"/>
      <family val="1"/>
    </font>
    <font>
      <sz val="11"/>
      <name val="Calibri"/>
      <family val="2"/>
      <scheme val="minor"/>
    </font>
    <font>
      <vertAlign val="subscript"/>
      <sz val="12"/>
      <name val="Calibri"/>
      <family val="2"/>
    </font>
    <font>
      <vertAlign val="subscript"/>
      <sz val="12"/>
      <color rgb="FF000000"/>
      <name val="Garamond"/>
      <family val="1"/>
    </font>
    <font>
      <sz val="12"/>
      <color rgb="FF000000"/>
      <name val="Calibri"/>
      <family val="2"/>
    </font>
    <font>
      <vertAlign val="subscript"/>
      <sz val="12"/>
      <color rgb="FF000000"/>
      <name val="Calibri"/>
      <family val="2"/>
    </font>
    <font>
      <i/>
      <sz val="12"/>
      <color rgb="FF000000"/>
      <name val="Garamond"/>
      <family val="1"/>
    </font>
    <font>
      <i/>
      <vertAlign val="subscript"/>
      <sz val="12"/>
      <color rgb="FF000000"/>
      <name val="Garamond"/>
      <family val="1"/>
    </font>
    <font>
      <i/>
      <vertAlign val="subscript"/>
      <sz val="12"/>
      <name val="Garamond"/>
      <family val="1"/>
    </font>
    <font>
      <sz val="12"/>
      <name val="Verdana"/>
    </font>
    <font>
      <i/>
      <sz val="10"/>
      <color theme="1"/>
      <name val="Verdana"/>
      <family val="2"/>
    </font>
    <font>
      <i/>
      <sz val="10"/>
      <name val="Verdana"/>
      <family val="2"/>
    </font>
  </fonts>
  <fills count="44">
    <fill>
      <patternFill patternType="none"/>
    </fill>
    <fill>
      <patternFill patternType="gray125"/>
    </fill>
    <fill>
      <patternFill patternType="solid">
        <fgColor indexed="47"/>
      </patternFill>
    </fill>
    <fill>
      <patternFill patternType="solid">
        <fgColor indexed="31"/>
      </patternFill>
    </fill>
    <fill>
      <patternFill patternType="solid">
        <fgColor indexed="44"/>
      </patternFill>
    </fill>
    <fill>
      <patternFill patternType="solid">
        <fgColor indexed="46"/>
      </patternFill>
    </fill>
    <fill>
      <patternFill patternType="solid">
        <fgColor indexed="51"/>
      </patternFill>
    </fill>
    <fill>
      <patternFill patternType="solid">
        <fgColor indexed="30"/>
      </patternFill>
    </fill>
    <fill>
      <patternFill patternType="solid">
        <fgColor indexed="29"/>
      </patternFill>
    </fill>
    <fill>
      <patternFill patternType="solid">
        <fgColor indexed="22"/>
      </patternFill>
    </fill>
    <fill>
      <patternFill patternType="solid">
        <fgColor indexed="49"/>
      </patternFill>
    </fill>
    <fill>
      <patternFill patternType="solid">
        <fgColor indexed="36"/>
      </patternFill>
    </fill>
    <fill>
      <patternFill patternType="solid">
        <fgColor indexed="45"/>
      </patternFill>
    </fill>
    <fill>
      <patternFill patternType="solid">
        <fgColor indexed="55"/>
      </patternFill>
    </fill>
    <fill>
      <patternFill patternType="solid">
        <fgColor indexed="42"/>
      </patternFill>
    </fill>
    <fill>
      <patternFill patternType="solid">
        <fgColor indexed="26"/>
      </patternFill>
    </fill>
    <fill>
      <patternFill patternType="solid">
        <fgColor indexed="43"/>
      </patternFill>
    </fill>
    <fill>
      <patternFill patternType="solid">
        <fgColor indexed="51"/>
        <bgColor indexed="64"/>
      </patternFill>
    </fill>
    <fill>
      <patternFill patternType="solid">
        <fgColor indexed="9"/>
        <bgColor indexed="64"/>
      </patternFill>
    </fill>
    <fill>
      <patternFill patternType="solid">
        <fgColor rgb="FFFFFF00"/>
        <bgColor indexed="64"/>
      </patternFill>
    </fill>
    <fill>
      <patternFill patternType="solid">
        <fgColor rgb="FFFFC0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indexed="27"/>
      </patternFill>
    </fill>
    <fill>
      <patternFill patternType="solid">
        <fgColor indexed="11"/>
      </patternFill>
    </fill>
    <fill>
      <patternFill patternType="solid">
        <fgColor indexed="52"/>
      </patternFill>
    </fill>
    <fill>
      <patternFill patternType="solid">
        <fgColor rgb="FF00FFFF"/>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1" tint="4.9989318521683403E-2"/>
        <bgColor indexed="64"/>
      </patternFill>
    </fill>
    <fill>
      <patternFill patternType="solid">
        <fgColor theme="1"/>
        <bgColor indexed="64"/>
      </patternFill>
    </fill>
    <fill>
      <patternFill patternType="solid">
        <fgColor rgb="FFA5A5A5"/>
      </patternFill>
    </fill>
    <fill>
      <patternFill patternType="solid">
        <fgColor theme="9" tint="-0.249977111117893"/>
        <bgColor indexed="64"/>
      </patternFill>
    </fill>
    <fill>
      <patternFill patternType="solid">
        <fgColor rgb="FFFF0000"/>
        <bgColor indexed="64"/>
      </patternFill>
    </fill>
    <fill>
      <patternFill patternType="solid">
        <fgColor indexed="13"/>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9" tint="-0.499984740745262"/>
        <bgColor indexed="64"/>
      </patternFill>
    </fill>
    <fill>
      <patternFill patternType="solid">
        <fgColor rgb="FFC00000"/>
        <bgColor indexed="64"/>
      </patternFill>
    </fill>
    <fill>
      <patternFill patternType="solid">
        <fgColor theme="2" tint="-9.9978637043366805E-2"/>
        <bgColor indexed="64"/>
      </patternFill>
    </fill>
    <fill>
      <patternFill patternType="solid">
        <fgColor theme="0" tint="-0.34998626667073579"/>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auto="1"/>
      </left>
      <right/>
      <top/>
      <bottom/>
      <diagonal/>
    </border>
    <border>
      <left style="thin">
        <color auto="1"/>
      </left>
      <right/>
      <top style="thin">
        <color auto="1"/>
      </top>
      <bottom/>
      <diagonal/>
    </border>
    <border>
      <left/>
      <right/>
      <top style="thin">
        <color auto="1"/>
      </top>
      <bottom style="double">
        <color auto="1"/>
      </bottom>
      <diagonal/>
    </border>
    <border>
      <left/>
      <right/>
      <top/>
      <bottom style="thin">
        <color auto="1"/>
      </bottom>
      <diagonal/>
    </border>
    <border>
      <left/>
      <right/>
      <top style="double">
        <color auto="1"/>
      </top>
      <bottom/>
      <diagonal/>
    </border>
    <border>
      <left style="double">
        <color rgb="FF3F3F3F"/>
      </left>
      <right style="double">
        <color rgb="FF3F3F3F"/>
      </right>
      <top style="double">
        <color rgb="FF3F3F3F"/>
      </top>
      <bottom style="double">
        <color rgb="FF3F3F3F"/>
      </bottom>
      <diagonal/>
    </border>
    <border>
      <left/>
      <right/>
      <top style="thin">
        <color auto="1"/>
      </top>
      <bottom/>
      <diagonal/>
    </border>
    <border>
      <left/>
      <right/>
      <top style="thin">
        <color auto="1"/>
      </top>
      <bottom style="thin">
        <color auto="1"/>
      </bottom>
      <diagonal/>
    </border>
    <border>
      <left/>
      <right/>
      <top/>
      <bottom style="medium">
        <color auto="1"/>
      </bottom>
      <diagonal/>
    </border>
    <border>
      <left/>
      <right/>
      <top style="medium">
        <color auto="1"/>
      </top>
      <bottom style="medium">
        <color auto="1"/>
      </bottom>
      <diagonal/>
    </border>
    <border>
      <left/>
      <right/>
      <top style="medium">
        <color auto="1"/>
      </top>
      <bottom/>
      <diagonal/>
    </border>
  </borders>
  <cellStyleXfs count="863">
    <xf numFmtId="0" fontId="0" fillId="0" borderId="0"/>
    <xf numFmtId="174" fontId="36" fillId="0" borderId="0">
      <alignment vertical="top"/>
    </xf>
    <xf numFmtId="165" fontId="7" fillId="0" borderId="0" applyFont="0" applyFill="0" applyBorder="0" applyAlignment="0" applyProtection="0"/>
    <xf numFmtId="43" fontId="27" fillId="0" borderId="0" applyFont="0" applyFill="0" applyBorder="0" applyAlignment="0" applyProtection="0"/>
    <xf numFmtId="3" fontId="37" fillId="0" borderId="0" applyFill="0" applyBorder="0">
      <alignment horizontal="right" vertical="top"/>
    </xf>
    <xf numFmtId="175" fontId="37" fillId="0" borderId="0" applyFill="0" applyBorder="0">
      <alignment horizontal="right" vertical="top"/>
    </xf>
    <xf numFmtId="3" fontId="37" fillId="0" borderId="0" applyFill="0" applyBorder="0">
      <alignment horizontal="right" vertical="top"/>
    </xf>
    <xf numFmtId="169" fontId="36" fillId="0" borderId="0" applyFont="0" applyFill="0" applyBorder="0">
      <alignment horizontal="right" vertical="top"/>
    </xf>
    <xf numFmtId="176" fontId="37" fillId="0" borderId="0" applyFont="0" applyFill="0" applyBorder="0" applyAlignment="0" applyProtection="0">
      <alignment horizontal="right" vertical="top"/>
    </xf>
    <xf numFmtId="175" fontId="37" fillId="0" borderId="0">
      <alignment horizontal="right" vertical="top"/>
    </xf>
    <xf numFmtId="3" fontId="27" fillId="0" borderId="0" applyFont="0" applyFill="0" applyBorder="0" applyAlignment="0" applyProtection="0"/>
    <xf numFmtId="164" fontId="27" fillId="0" borderId="0" applyFont="0" applyFill="0" applyBorder="0" applyAlignment="0" applyProtection="0"/>
    <xf numFmtId="0" fontId="27" fillId="0" borderId="0" applyFont="0" applyFill="0" applyBorder="0" applyAlignment="0" applyProtection="0"/>
    <xf numFmtId="177" fontId="38" fillId="0" borderId="0" applyFon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3" fontId="41" fillId="0" borderId="0" applyFont="0" applyFill="0" applyBorder="0" applyAlignment="0" applyProtection="0"/>
    <xf numFmtId="2" fontId="27" fillId="0" borderId="0" applyFont="0" applyFill="0" applyBorder="0" applyAlignment="0" applyProtection="0"/>
    <xf numFmtId="0" fontId="42" fillId="0" borderId="0" applyNumberFormat="0" applyFill="0" applyBorder="0" applyAlignment="0" applyProtection="0">
      <alignment vertical="top"/>
      <protection locked="0"/>
    </xf>
    <xf numFmtId="178" fontId="41" fillId="0" borderId="0" applyFont="0" applyFill="0" applyBorder="0" applyAlignment="0" applyProtection="0"/>
    <xf numFmtId="0" fontId="51" fillId="0" borderId="0"/>
    <xf numFmtId="0" fontId="50" fillId="0" borderId="0"/>
    <xf numFmtId="0" fontId="27" fillId="0" borderId="0"/>
    <xf numFmtId="1" fontId="36" fillId="0" borderId="0">
      <alignment vertical="top" wrapText="1"/>
    </xf>
    <xf numFmtId="1" fontId="43" fillId="0" borderId="0" applyFill="0" applyBorder="0" applyProtection="0"/>
    <xf numFmtId="1" fontId="44" fillId="0" borderId="0" applyFont="0" applyFill="0" applyBorder="0" applyProtection="0">
      <alignment vertical="center"/>
    </xf>
    <xf numFmtId="1" fontId="45" fillId="0" borderId="0">
      <alignment horizontal="right" vertical="top"/>
    </xf>
    <xf numFmtId="1" fontId="37" fillId="0" borderId="0" applyNumberFormat="0" applyFill="0" applyBorder="0">
      <alignment vertical="top"/>
    </xf>
    <xf numFmtId="0" fontId="46" fillId="0" borderId="0"/>
    <xf numFmtId="9" fontId="50" fillId="0" borderId="0" applyFont="0" applyFill="0" applyBorder="0" applyAlignment="0" applyProtection="0"/>
    <xf numFmtId="0" fontId="6" fillId="0" borderId="0">
      <alignment horizontal="center"/>
    </xf>
    <xf numFmtId="2" fontId="27" fillId="0" borderId="0" applyFont="0" applyFill="0" applyBorder="0" applyProtection="0">
      <alignment horizontal="right"/>
    </xf>
    <xf numFmtId="2" fontId="27" fillId="0" borderId="0" applyFont="0" applyFill="0" applyBorder="0" applyProtection="0">
      <alignment horizontal="right"/>
    </xf>
    <xf numFmtId="0" fontId="48" fillId="0" borderId="8">
      <alignment horizontal="center"/>
    </xf>
    <xf numFmtId="49" fontId="37" fillId="0" borderId="0" applyFill="0" applyBorder="0" applyAlignment="0" applyProtection="0">
      <alignment vertical="top"/>
    </xf>
    <xf numFmtId="2" fontId="41" fillId="0" borderId="0" applyFont="0" applyFill="0" applyBorder="0" applyAlignment="0" applyProtection="0"/>
    <xf numFmtId="1" fontId="49" fillId="0" borderId="0">
      <alignment vertical="top" wrapText="1"/>
    </xf>
    <xf numFmtId="0" fontId="51" fillId="0" borderId="0"/>
    <xf numFmtId="0" fontId="9" fillId="3" borderId="0" applyNumberFormat="0" applyBorder="0" applyAlignment="0" applyProtection="0"/>
    <xf numFmtId="0" fontId="9" fillId="12" borderId="0" applyNumberFormat="0" applyBorder="0" applyAlignment="0" applyProtection="0"/>
    <xf numFmtId="0" fontId="9" fillId="14" borderId="0" applyNumberFormat="0" applyBorder="0" applyAlignment="0" applyProtection="0"/>
    <xf numFmtId="0" fontId="9" fillId="5" borderId="0" applyNumberFormat="0" applyBorder="0" applyAlignment="0" applyProtection="0"/>
    <xf numFmtId="0" fontId="9" fillId="25" borderId="0" applyNumberFormat="0" applyBorder="0" applyAlignment="0" applyProtection="0"/>
    <xf numFmtId="0" fontId="9" fillId="2" borderId="0" applyNumberFormat="0" applyBorder="0" applyAlignment="0" applyProtection="0"/>
    <xf numFmtId="0" fontId="9" fillId="4" borderId="0" applyNumberFormat="0" applyBorder="0" applyAlignment="0" applyProtection="0"/>
    <xf numFmtId="0" fontId="9" fillId="8" borderId="0" applyNumberFormat="0" applyBorder="0" applyAlignment="0" applyProtection="0"/>
    <xf numFmtId="0" fontId="9" fillId="26" borderId="0" applyNumberFormat="0" applyBorder="0" applyAlignment="0" applyProtection="0"/>
    <xf numFmtId="0" fontId="9" fillId="5" borderId="0" applyNumberFormat="0" applyBorder="0" applyAlignment="0" applyProtection="0"/>
    <xf numFmtId="0" fontId="9" fillId="4" borderId="0" applyNumberFormat="0" applyBorder="0" applyAlignment="0" applyProtection="0"/>
    <xf numFmtId="0" fontId="9"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26" borderId="0" applyNumberFormat="0" applyBorder="0" applyAlignment="0" applyProtection="0"/>
    <xf numFmtId="0" fontId="10" fillId="11" borderId="0" applyNumberFormat="0" applyBorder="0" applyAlignment="0" applyProtection="0"/>
    <xf numFmtId="0" fontId="10" fillId="10" borderId="0" applyNumberFormat="0" applyBorder="0" applyAlignment="0" applyProtection="0"/>
    <xf numFmtId="0" fontId="10" fillId="27" borderId="0" applyNumberFormat="0" applyBorder="0" applyAlignment="0" applyProtection="0"/>
    <xf numFmtId="0" fontId="27" fillId="0" borderId="0" applyNumberFormat="0" applyFill="0" applyBorder="0" applyAlignment="0" applyProtection="0"/>
    <xf numFmtId="0" fontId="23" fillId="0" borderId="0" applyNumberFormat="0" applyFill="0" applyBorder="0" applyAlignment="0" applyProtection="0"/>
    <xf numFmtId="0" fontId="14" fillId="14" borderId="0" applyNumberFormat="0" applyBorder="0" applyAlignment="0" applyProtection="0"/>
    <xf numFmtId="0" fontId="11" fillId="9" borderId="1" applyNumberFormat="0" applyAlignment="0" applyProtection="0"/>
    <xf numFmtId="0" fontId="19" fillId="0" borderId="6" applyNumberFormat="0" applyFill="0" applyAlignment="0" applyProtection="0"/>
    <xf numFmtId="165" fontId="58" fillId="0" borderId="0" applyFont="0" applyFill="0" applyBorder="0" applyAlignment="0" applyProtection="0"/>
    <xf numFmtId="165" fontId="58" fillId="0" borderId="0" applyFont="0" applyFill="0" applyBorder="0" applyAlignment="0" applyProtection="0"/>
    <xf numFmtId="165" fontId="58" fillId="0" borderId="0" applyFont="0" applyFill="0" applyBorder="0" applyAlignment="0" applyProtection="0"/>
    <xf numFmtId="0" fontId="27" fillId="15" borderId="7" applyNumberFormat="0" applyFont="0" applyAlignment="0" applyProtection="0"/>
    <xf numFmtId="0" fontId="18" fillId="2" borderId="1" applyNumberFormat="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179" fontId="59" fillId="0" borderId="0">
      <protection locked="0"/>
    </xf>
    <xf numFmtId="179" fontId="59" fillId="0" borderId="0">
      <protection locked="0"/>
    </xf>
    <xf numFmtId="179" fontId="59" fillId="0" borderId="0">
      <protection locked="0"/>
    </xf>
    <xf numFmtId="179" fontId="59" fillId="0" borderId="0">
      <protection locked="0"/>
    </xf>
    <xf numFmtId="179" fontId="59" fillId="0" borderId="0">
      <protection locked="0"/>
    </xf>
    <xf numFmtId="179" fontId="59" fillId="0" borderId="0">
      <protection locked="0"/>
    </xf>
    <xf numFmtId="179" fontId="59" fillId="0" borderId="0">
      <protection locked="0"/>
    </xf>
    <xf numFmtId="180" fontId="60" fillId="0" borderId="0">
      <protection locked="0"/>
    </xf>
    <xf numFmtId="180" fontId="60" fillId="0" borderId="0">
      <protection locked="0"/>
    </xf>
    <xf numFmtId="0" fontId="61"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63" fillId="12" borderId="0" applyNumberFormat="0" applyBorder="0" applyAlignment="0" applyProtection="0"/>
    <xf numFmtId="4" fontId="41" fillId="0" borderId="0" applyFont="0" applyFill="0" applyBorder="0" applyAlignment="0" applyProtection="0"/>
    <xf numFmtId="181" fontId="47" fillId="0" borderId="0" applyFont="0" applyFill="0" applyBorder="0" applyAlignment="0" applyProtection="0"/>
    <xf numFmtId="177" fontId="47" fillId="0" borderId="0" applyFont="0" applyFill="0" applyBorder="0" applyAlignment="0" applyProtection="0"/>
    <xf numFmtId="182" fontId="47" fillId="0" borderId="0" applyFont="0" applyFill="0" applyBorder="0" applyAlignment="0" applyProtection="0"/>
    <xf numFmtId="183" fontId="47" fillId="0" borderId="0" applyFont="0" applyFill="0" applyBorder="0" applyAlignment="0" applyProtection="0"/>
    <xf numFmtId="0" fontId="27" fillId="0" borderId="0"/>
    <xf numFmtId="0" fontId="64" fillId="0" borderId="0"/>
    <xf numFmtId="0" fontId="20" fillId="16" borderId="0" applyNumberFormat="0" applyBorder="0" applyAlignment="0" applyProtection="0"/>
    <xf numFmtId="0" fontId="33" fillId="0" borderId="0"/>
    <xf numFmtId="0" fontId="27" fillId="0" borderId="0"/>
    <xf numFmtId="0" fontId="27" fillId="0" borderId="0"/>
    <xf numFmtId="0" fontId="27" fillId="0" borderId="0"/>
    <xf numFmtId="0" fontId="21" fillId="0" borderId="0"/>
    <xf numFmtId="0" fontId="21" fillId="0" borderId="0"/>
    <xf numFmtId="184" fontId="33" fillId="0" borderId="0"/>
    <xf numFmtId="0" fontId="58" fillId="0" borderId="0"/>
    <xf numFmtId="0" fontId="27" fillId="0" borderId="0"/>
    <xf numFmtId="0" fontId="58" fillId="0" borderId="0"/>
    <xf numFmtId="0" fontId="58" fillId="0" borderId="0"/>
    <xf numFmtId="0" fontId="58" fillId="0" borderId="0"/>
    <xf numFmtId="0" fontId="65" fillId="0" borderId="0">
      <alignment horizontal="center"/>
    </xf>
    <xf numFmtId="0" fontId="9" fillId="0" borderId="0"/>
    <xf numFmtId="0" fontId="41" fillId="0" borderId="0"/>
    <xf numFmtId="185" fontId="27" fillId="0" borderId="0" applyFont="0" applyFill="0" applyBorder="0" applyAlignment="0" applyProtection="0"/>
    <xf numFmtId="0" fontId="66" fillId="0" borderId="0"/>
    <xf numFmtId="9" fontId="58"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58" fillId="0" borderId="0" applyFont="0" applyFill="0" applyBorder="0" applyAlignment="0" applyProtection="0"/>
    <xf numFmtId="9" fontId="21" fillId="0" borderId="0" applyFont="0" applyFill="0" applyBorder="0" applyAlignment="0" applyProtection="0"/>
    <xf numFmtId="0" fontId="65" fillId="0" borderId="0">
      <alignment horizontal="right"/>
    </xf>
    <xf numFmtId="9" fontId="21" fillId="0" borderId="0" applyFont="0" applyFill="0" applyBorder="0" applyAlignment="0" applyProtection="0"/>
    <xf numFmtId="9" fontId="27"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0" fontId="67" fillId="0" borderId="0">
      <alignment horizontal="center"/>
    </xf>
    <xf numFmtId="0" fontId="21" fillId="15" borderId="7" applyNumberFormat="0" applyFont="0" applyAlignment="0" applyProtection="0"/>
    <xf numFmtId="0" fontId="14" fillId="14" borderId="0" applyNumberFormat="0" applyBorder="0" applyAlignment="0" applyProtection="0"/>
    <xf numFmtId="0" fontId="65" fillId="0" borderId="0"/>
    <xf numFmtId="0" fontId="27" fillId="0" borderId="0"/>
    <xf numFmtId="0" fontId="27" fillId="0" borderId="0"/>
    <xf numFmtId="0" fontId="13"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15" fillId="0" borderId="3" applyNumberFormat="0" applyFill="0" applyAlignment="0" applyProtection="0"/>
    <xf numFmtId="0" fontId="16" fillId="0" borderId="4" applyNumberFormat="0" applyFill="0" applyAlignment="0" applyProtection="0"/>
    <xf numFmtId="0" fontId="17" fillId="0" borderId="5" applyNumberFormat="0" applyFill="0" applyAlignment="0" applyProtection="0"/>
    <xf numFmtId="0" fontId="17" fillId="0" borderId="0" applyNumberFormat="0" applyFill="0" applyBorder="0" applyAlignment="0" applyProtection="0"/>
    <xf numFmtId="0" fontId="67" fillId="0" borderId="0"/>
    <xf numFmtId="180" fontId="59" fillId="0" borderId="10">
      <protection locked="0"/>
    </xf>
    <xf numFmtId="0" fontId="12" fillId="13" borderId="2" applyNumberFormat="0" applyAlignment="0" applyProtection="0"/>
    <xf numFmtId="0" fontId="12" fillId="13" borderId="2" applyNumberFormat="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70" fillId="0" borderId="0"/>
    <xf numFmtId="9" fontId="70" fillId="0" borderId="0" applyFon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74" fillId="0" borderId="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9" fontId="75" fillId="0" borderId="0" applyFon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79" fillId="0" borderId="0"/>
    <xf numFmtId="0" fontId="79" fillId="0" borderId="0" applyFont="0" applyFill="0" applyBorder="0" applyAlignment="0" applyProtection="0"/>
    <xf numFmtId="0" fontId="80" fillId="0" borderId="0" applyNumberFormat="0" applyFill="0" applyBorder="0" applyAlignment="0" applyProtection="0"/>
    <xf numFmtId="0" fontId="81" fillId="0" borderId="0" applyNumberFormat="0" applyFill="0" applyBorder="0" applyAlignment="0" applyProtection="0"/>
    <xf numFmtId="3" fontId="79" fillId="0" borderId="0" applyFont="0" applyFill="0" applyBorder="0" applyAlignment="0" applyProtection="0"/>
    <xf numFmtId="178" fontId="79" fillId="0" borderId="0" applyFont="0" applyFill="0" applyBorder="0" applyAlignment="0" applyProtection="0"/>
    <xf numFmtId="0" fontId="82" fillId="0" borderId="0"/>
    <xf numFmtId="0" fontId="82" fillId="0" borderId="0"/>
    <xf numFmtId="0" fontId="79" fillId="0" borderId="12" applyNumberFormat="0" applyFont="0" applyFill="0" applyAlignment="0" applyProtection="0"/>
    <xf numFmtId="2" fontId="79" fillId="0" borderId="0" applyFont="0" applyFill="0" applyBorder="0" applyAlignment="0" applyProtection="0"/>
    <xf numFmtId="0" fontId="80" fillId="0" borderId="0" applyNumberFormat="0" applyFill="0" applyBorder="0" applyAlignment="0" applyProtection="0"/>
    <xf numFmtId="0" fontId="81" fillId="0" borderId="0" applyNumberFormat="0" applyFill="0" applyBorder="0" applyAlignment="0" applyProtection="0"/>
    <xf numFmtId="0" fontId="84" fillId="34" borderId="13"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7" fillId="0" borderId="0"/>
    <xf numFmtId="0" fontId="41" fillId="0" borderId="0" applyFont="0" applyFill="0" applyBorder="0" applyAlignment="0" applyProtection="0"/>
    <xf numFmtId="0" fontId="41" fillId="0" borderId="0"/>
    <xf numFmtId="0" fontId="41" fillId="0" borderId="12" applyNumberFormat="0" applyFont="0" applyFill="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0" fontId="85" fillId="0" borderId="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9" fontId="7" fillId="0" borderId="0" applyFont="0" applyFill="0" applyBorder="0" applyAlignment="0" applyProtection="0"/>
    <xf numFmtId="0" fontId="1" fillId="0" borderId="0"/>
    <xf numFmtId="9" fontId="1" fillId="0" borderId="0" applyFont="0" applyFill="0" applyBorder="0" applyAlignment="0" applyProtection="0"/>
    <xf numFmtId="9" fontId="7" fillId="0" borderId="0" applyFont="0" applyFill="0" applyBorder="0" applyAlignment="0" applyProtection="0"/>
    <xf numFmtId="0" fontId="15" fillId="0" borderId="3" applyNumberFormat="0" applyFill="0" applyAlignment="0" applyProtection="0"/>
    <xf numFmtId="0" fontId="16" fillId="0" borderId="4" applyNumberFormat="0" applyFill="0" applyAlignment="0" applyProtection="0"/>
    <xf numFmtId="0" fontId="17" fillId="0" borderId="5" applyNumberFormat="0" applyFill="0" applyAlignment="0" applyProtection="0"/>
    <xf numFmtId="0" fontId="17"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cellStyleXfs>
  <cellXfs count="615">
    <xf numFmtId="0" fontId="0" fillId="0" borderId="0" xfId="0"/>
    <xf numFmtId="0" fontId="0" fillId="0" borderId="0" xfId="0" applyAlignment="1">
      <alignment wrapText="1"/>
    </xf>
    <xf numFmtId="169" fontId="0" fillId="0" borderId="0" xfId="0" applyNumberFormat="1"/>
    <xf numFmtId="0" fontId="6" fillId="0" borderId="0" xfId="0" applyFont="1"/>
    <xf numFmtId="2" fontId="0" fillId="0" borderId="0" xfId="0" applyNumberFormat="1"/>
    <xf numFmtId="0" fontId="0" fillId="19" borderId="0" xfId="0" applyFill="1"/>
    <xf numFmtId="0" fontId="0" fillId="0" borderId="0" xfId="0" applyFill="1"/>
    <xf numFmtId="0" fontId="53" fillId="0" borderId="0" xfId="0" applyFont="1"/>
    <xf numFmtId="0" fontId="0" fillId="0" borderId="0" xfId="0" applyFont="1"/>
    <xf numFmtId="165" fontId="0" fillId="0" borderId="0" xfId="0" applyNumberFormat="1"/>
    <xf numFmtId="0" fontId="54" fillId="0" borderId="0" xfId="21" applyFont="1"/>
    <xf numFmtId="0" fontId="50" fillId="0" borderId="0" xfId="21"/>
    <xf numFmtId="0" fontId="50" fillId="0" borderId="0" xfId="21" applyFill="1"/>
    <xf numFmtId="1" fontId="50" fillId="0" borderId="0" xfId="21" applyNumberFormat="1"/>
    <xf numFmtId="0" fontId="55" fillId="0" borderId="0" xfId="21" applyFont="1"/>
    <xf numFmtId="0" fontId="52" fillId="20" borderId="0" xfId="21" applyFont="1" applyFill="1"/>
    <xf numFmtId="3" fontId="24" fillId="0" borderId="0" xfId="21" applyNumberFormat="1" applyFont="1"/>
    <xf numFmtId="3" fontId="50" fillId="0" borderId="0" xfId="21" applyNumberFormat="1"/>
    <xf numFmtId="0" fontId="52" fillId="0" borderId="0" xfId="21" applyFont="1"/>
    <xf numFmtId="170" fontId="0" fillId="0" borderId="0" xfId="29" applyNumberFormat="1" applyFont="1"/>
    <xf numFmtId="0" fontId="56" fillId="0" borderId="0" xfId="21" applyFont="1"/>
    <xf numFmtId="168" fontId="50" fillId="0" borderId="0" xfId="21" applyNumberFormat="1"/>
    <xf numFmtId="1" fontId="50" fillId="22" borderId="0" xfId="21" applyNumberFormat="1" applyFill="1"/>
    <xf numFmtId="16" fontId="50" fillId="0" borderId="0" xfId="21" quotePrefix="1" applyNumberFormat="1"/>
    <xf numFmtId="0" fontId="50" fillId="0" borderId="0" xfId="21" quotePrefix="1"/>
    <xf numFmtId="1" fontId="50" fillId="23" borderId="0" xfId="21" applyNumberFormat="1" applyFill="1"/>
    <xf numFmtId="168" fontId="0" fillId="0" borderId="0" xfId="29" applyNumberFormat="1" applyFont="1"/>
    <xf numFmtId="0" fontId="50" fillId="19" borderId="0" xfId="21" applyFill="1"/>
    <xf numFmtId="0" fontId="56" fillId="24" borderId="0" xfId="21" applyFont="1" applyFill="1"/>
    <xf numFmtId="0" fontId="50" fillId="24" borderId="0" xfId="21" applyFill="1"/>
    <xf numFmtId="170" fontId="7" fillId="24" borderId="0" xfId="29" applyNumberFormat="1" applyFont="1" applyFill="1"/>
    <xf numFmtId="1" fontId="50" fillId="0" borderId="0" xfId="21" applyNumberFormat="1" applyFill="1"/>
    <xf numFmtId="0" fontId="51" fillId="0" borderId="0" xfId="21" applyFont="1"/>
    <xf numFmtId="3" fontId="9" fillId="0" borderId="0" xfId="21" applyNumberFormat="1" applyFont="1" applyAlignment="1">
      <alignment wrapText="1"/>
    </xf>
    <xf numFmtId="0" fontId="52" fillId="0" borderId="0" xfId="21" applyFont="1" applyAlignment="1">
      <alignment horizontal="center"/>
    </xf>
    <xf numFmtId="0" fontId="28" fillId="0" borderId="0" xfId="22" applyFont="1"/>
    <xf numFmtId="0" fontId="28" fillId="0" borderId="0" xfId="22" applyFont="1" applyBorder="1"/>
    <xf numFmtId="0" fontId="28" fillId="17" borderId="0" xfId="22" applyFont="1" applyFill="1" applyBorder="1"/>
    <xf numFmtId="0" fontId="27" fillId="0" borderId="0" xfId="22" applyAlignment="1">
      <alignment wrapText="1"/>
    </xf>
    <xf numFmtId="0" fontId="27" fillId="0" borderId="0" xfId="22" applyFill="1" applyAlignment="1">
      <alignment wrapText="1"/>
    </xf>
    <xf numFmtId="0" fontId="27" fillId="0" borderId="0" xfId="22"/>
    <xf numFmtId="0" fontId="29" fillId="0" borderId="8" xfId="22" applyFont="1" applyFill="1" applyBorder="1"/>
    <xf numFmtId="0" fontId="30" fillId="0" borderId="8" xfId="22" applyFont="1" applyBorder="1"/>
    <xf numFmtId="0" fontId="27" fillId="0" borderId="0" xfId="22" applyBorder="1"/>
    <xf numFmtId="0" fontId="27" fillId="0" borderId="9" xfId="22" applyBorder="1"/>
    <xf numFmtId="0" fontId="27" fillId="0" borderId="0" xfId="22" applyFill="1" applyBorder="1" applyAlignment="1"/>
    <xf numFmtId="0" fontId="27" fillId="0" borderId="0" xfId="22" applyFill="1" applyAlignment="1"/>
    <xf numFmtId="0" fontId="27" fillId="0" borderId="0" xfId="22" applyAlignment="1"/>
    <xf numFmtId="0" fontId="30" fillId="0" borderId="8" xfId="22" applyFont="1" applyBorder="1" applyAlignment="1">
      <alignment wrapText="1"/>
    </xf>
    <xf numFmtId="0" fontId="27" fillId="0" borderId="0" xfId="22" applyBorder="1" applyAlignment="1">
      <alignment wrapText="1"/>
    </xf>
    <xf numFmtId="0" fontId="29" fillId="0" borderId="0" xfId="22" applyFont="1" applyFill="1" applyBorder="1"/>
    <xf numFmtId="0" fontId="27" fillId="0" borderId="0" xfId="22" applyFill="1" applyBorder="1"/>
    <xf numFmtId="0" fontId="27" fillId="0" borderId="8" xfId="22" applyBorder="1"/>
    <xf numFmtId="1" fontId="27" fillId="19" borderId="0" xfId="22" applyNumberFormat="1" applyFill="1"/>
    <xf numFmtId="4" fontId="27" fillId="0" borderId="0" xfId="22" applyNumberFormat="1" applyFill="1"/>
    <xf numFmtId="43" fontId="27" fillId="0" borderId="0" xfId="22" applyNumberFormat="1" applyFill="1"/>
    <xf numFmtId="0" fontId="32" fillId="0" borderId="8" xfId="22" applyFont="1" applyBorder="1"/>
    <xf numFmtId="0" fontId="33" fillId="0" borderId="0" xfId="22" applyFont="1" applyBorder="1"/>
    <xf numFmtId="0" fontId="34" fillId="0" borderId="0" xfId="22" applyFont="1" applyAlignment="1">
      <alignment wrapText="1"/>
    </xf>
    <xf numFmtId="0" fontId="32" fillId="0" borderId="0" xfId="22" applyFont="1" applyAlignment="1">
      <alignment wrapText="1"/>
    </xf>
    <xf numFmtId="0" fontId="27" fillId="0" borderId="0" xfId="22" applyFont="1" applyAlignment="1">
      <alignment wrapText="1"/>
    </xf>
    <xf numFmtId="1" fontId="27" fillId="0" borderId="0" xfId="22" applyNumberFormat="1" applyAlignment="1">
      <alignment wrapText="1"/>
    </xf>
    <xf numFmtId="3" fontId="27" fillId="0" borderId="0" xfId="22" applyNumberFormat="1"/>
    <xf numFmtId="0" fontId="27" fillId="0" borderId="8" xfId="22" applyBorder="1" applyAlignment="1">
      <alignment wrapText="1"/>
    </xf>
    <xf numFmtId="0" fontId="32" fillId="0" borderId="8" xfId="22" applyFont="1" applyBorder="1" applyAlignment="1">
      <alignment wrapText="1"/>
    </xf>
    <xf numFmtId="0" fontId="27" fillId="0" borderId="9" xfId="22" applyBorder="1" applyAlignment="1">
      <alignment wrapText="1"/>
    </xf>
    <xf numFmtId="3" fontId="35" fillId="18" borderId="0" xfId="22" applyNumberFormat="1" applyFont="1" applyFill="1"/>
    <xf numFmtId="43" fontId="27" fillId="0" borderId="0" xfId="22" applyNumberFormat="1" applyBorder="1"/>
    <xf numFmtId="171" fontId="27" fillId="0" borderId="0" xfId="22" applyNumberFormat="1" applyBorder="1"/>
    <xf numFmtId="171" fontId="27" fillId="0" borderId="0" xfId="22" applyNumberFormat="1"/>
    <xf numFmtId="43" fontId="27" fillId="0" borderId="0" xfId="22" applyNumberFormat="1"/>
    <xf numFmtId="1" fontId="27" fillId="0" borderId="0" xfId="22" applyNumberFormat="1"/>
    <xf numFmtId="2" fontId="27" fillId="0" borderId="0" xfId="22" applyNumberFormat="1"/>
    <xf numFmtId="0" fontId="27" fillId="0" borderId="8" xfId="22" applyFill="1" applyBorder="1"/>
    <xf numFmtId="2" fontId="27" fillId="0" borderId="8" xfId="22" applyNumberFormat="1" applyFill="1" applyBorder="1"/>
    <xf numFmtId="2" fontId="27" fillId="0" borderId="0" xfId="22" applyNumberFormat="1" applyFill="1" applyBorder="1"/>
    <xf numFmtId="2" fontId="27" fillId="0" borderId="8" xfId="22" applyNumberFormat="1" applyBorder="1"/>
    <xf numFmtId="173" fontId="33" fillId="0" borderId="0" xfId="22" applyNumberFormat="1" applyFont="1" applyFill="1" applyBorder="1"/>
    <xf numFmtId="173" fontId="27" fillId="0" borderId="8" xfId="22" applyNumberFormat="1" applyFill="1" applyBorder="1"/>
    <xf numFmtId="43" fontId="27" fillId="0" borderId="0" xfId="22" applyNumberFormat="1" applyFill="1" applyBorder="1"/>
    <xf numFmtId="172" fontId="27" fillId="0" borderId="8" xfId="22" applyNumberFormat="1" applyBorder="1"/>
    <xf numFmtId="172" fontId="27" fillId="0" borderId="0" xfId="22" applyNumberFormat="1"/>
    <xf numFmtId="41" fontId="27" fillId="0" borderId="0" xfId="22" applyNumberFormat="1" applyBorder="1"/>
    <xf numFmtId="41" fontId="27" fillId="0" borderId="0" xfId="22" applyNumberFormat="1" applyFill="1" applyBorder="1" applyAlignment="1">
      <alignment wrapText="1"/>
    </xf>
    <xf numFmtId="0" fontId="28" fillId="0" borderId="0" xfId="22" applyFont="1" applyFill="1"/>
    <xf numFmtId="2" fontId="53" fillId="0" borderId="0" xfId="0" applyNumberFormat="1" applyFont="1"/>
    <xf numFmtId="0" fontId="57" fillId="0" borderId="0" xfId="37" applyFont="1"/>
    <xf numFmtId="0" fontId="51" fillId="0" borderId="0" xfId="37"/>
    <xf numFmtId="0" fontId="0" fillId="0" borderId="0" xfId="0"/>
    <xf numFmtId="0" fontId="70" fillId="0" borderId="0" xfId="144" applyAlignment="1">
      <alignment wrapText="1"/>
    </xf>
    <xf numFmtId="0" fontId="70" fillId="28" borderId="0" xfId="144" applyFill="1" applyAlignment="1">
      <alignment wrapText="1"/>
    </xf>
    <xf numFmtId="0" fontId="70" fillId="0" borderId="0" xfId="144" applyFont="1" applyAlignment="1">
      <alignment wrapText="1"/>
    </xf>
    <xf numFmtId="9" fontId="71" fillId="0" borderId="0" xfId="145" applyFont="1" applyAlignment="1">
      <alignment wrapText="1"/>
    </xf>
    <xf numFmtId="0" fontId="71" fillId="0" borderId="0" xfId="144" applyFont="1" applyAlignment="1">
      <alignment wrapText="1"/>
    </xf>
    <xf numFmtId="0" fontId="71" fillId="0" borderId="0" xfId="144" applyFont="1" applyAlignment="1">
      <alignment horizontal="left" vertical="center" wrapText="1"/>
    </xf>
    <xf numFmtId="0" fontId="52" fillId="0" borderId="0" xfId="144" applyFont="1"/>
    <xf numFmtId="0" fontId="70" fillId="0" borderId="0" xfId="144"/>
    <xf numFmtId="1" fontId="70" fillId="0" borderId="0" xfId="144" applyNumberFormat="1"/>
    <xf numFmtId="0" fontId="52" fillId="0" borderId="0" xfId="144" applyFont="1" applyAlignment="1">
      <alignment horizontal="center"/>
    </xf>
    <xf numFmtId="2" fontId="0" fillId="0" borderId="0" xfId="0" applyNumberFormat="1" applyFont="1"/>
    <xf numFmtId="2" fontId="0" fillId="0" borderId="0" xfId="0" applyNumberFormat="1" applyBorder="1"/>
    <xf numFmtId="0" fontId="0" fillId="0" borderId="0" xfId="0"/>
    <xf numFmtId="0" fontId="0" fillId="0" borderId="0" xfId="0"/>
    <xf numFmtId="167" fontId="50" fillId="0" borderId="0" xfId="2" applyNumberFormat="1" applyFont="1"/>
    <xf numFmtId="0" fontId="0" fillId="0" borderId="0" xfId="0"/>
    <xf numFmtId="0" fontId="27" fillId="0" borderId="0" xfId="0" applyFont="1" applyAlignment="1">
      <alignment horizontal="center"/>
    </xf>
    <xf numFmtId="0" fontId="27" fillId="0" borderId="0" xfId="0" applyFont="1"/>
    <xf numFmtId="3" fontId="27" fillId="0" borderId="0" xfId="0" applyNumberFormat="1" applyFont="1"/>
    <xf numFmtId="0" fontId="27" fillId="0" borderId="0" xfId="0" quotePrefix="1" applyFont="1" applyAlignment="1">
      <alignment horizontal="center"/>
    </xf>
    <xf numFmtId="167" fontId="27" fillId="0" borderId="0" xfId="2" applyNumberFormat="1" applyFont="1"/>
    <xf numFmtId="167" fontId="27" fillId="0" borderId="0" xfId="0" applyNumberFormat="1" applyFont="1"/>
    <xf numFmtId="165" fontId="27" fillId="0" borderId="0" xfId="0" applyNumberFormat="1" applyFont="1"/>
    <xf numFmtId="2" fontId="27" fillId="0" borderId="0" xfId="0" applyNumberFormat="1" applyFont="1"/>
    <xf numFmtId="0" fontId="73" fillId="0" borderId="0" xfId="0" quotePrefix="1" applyFont="1" applyAlignment="1">
      <alignment horizontal="center"/>
    </xf>
    <xf numFmtId="0" fontId="73" fillId="0" borderId="0" xfId="0" applyFont="1" applyAlignment="1">
      <alignment horizontal="center" wrapText="1"/>
    </xf>
    <xf numFmtId="0" fontId="73" fillId="0" borderId="0" xfId="0" quotePrefix="1" applyFont="1" applyAlignment="1">
      <alignment horizontal="center" wrapText="1"/>
    </xf>
    <xf numFmtId="0" fontId="27" fillId="0" borderId="0" xfId="0" applyFont="1" applyAlignment="1">
      <alignment horizontal="center" wrapText="1"/>
    </xf>
    <xf numFmtId="0" fontId="27" fillId="0" borderId="11" xfId="0" applyFont="1" applyBorder="1" applyAlignment="1">
      <alignment horizontal="center"/>
    </xf>
    <xf numFmtId="0" fontId="27" fillId="0" borderId="11" xfId="0" applyFont="1" applyBorder="1"/>
    <xf numFmtId="0" fontId="27" fillId="0" borderId="11" xfId="0" quotePrefix="1" applyFont="1" applyBorder="1" applyAlignment="1">
      <alignment horizontal="center"/>
    </xf>
    <xf numFmtId="0" fontId="27" fillId="0" borderId="0" xfId="0" applyFont="1" applyAlignment="1">
      <alignment horizontal="center"/>
    </xf>
    <xf numFmtId="0" fontId="0" fillId="0" borderId="0" xfId="0"/>
    <xf numFmtId="169" fontId="27" fillId="0" borderId="0" xfId="0" applyNumberFormat="1" applyFont="1"/>
    <xf numFmtId="0" fontId="74" fillId="0" borderId="0" xfId="436"/>
    <xf numFmtId="0" fontId="74" fillId="0" borderId="0" xfId="436" applyAlignment="1">
      <alignment wrapText="1"/>
    </xf>
    <xf numFmtId="1" fontId="0" fillId="0" borderId="0" xfId="0" applyNumberFormat="1"/>
    <xf numFmtId="0" fontId="0" fillId="0" borderId="0" xfId="0"/>
    <xf numFmtId="0" fontId="5" fillId="0" borderId="0" xfId="21" applyFont="1"/>
    <xf numFmtId="170" fontId="50" fillId="0" borderId="0" xfId="447" applyNumberFormat="1" applyFont="1"/>
    <xf numFmtId="1" fontId="50" fillId="21" borderId="0" xfId="21" applyNumberFormat="1" applyFill="1"/>
    <xf numFmtId="170" fontId="70" fillId="0" borderId="0" xfId="447" applyNumberFormat="1" applyFont="1" applyAlignment="1">
      <alignment wrapText="1"/>
    </xf>
    <xf numFmtId="9" fontId="70" fillId="0" borderId="0" xfId="447" applyFont="1"/>
    <xf numFmtId="0" fontId="4" fillId="0" borderId="0" xfId="21" applyFont="1"/>
    <xf numFmtId="0" fontId="76" fillId="0" borderId="0" xfId="21" applyFont="1"/>
    <xf numFmtId="3" fontId="77" fillId="0" borderId="0" xfId="21" applyNumberFormat="1" applyFont="1"/>
    <xf numFmtId="170" fontId="72" fillId="0" borderId="0" xfId="29" applyNumberFormat="1" applyFont="1"/>
    <xf numFmtId="0" fontId="76" fillId="0" borderId="0" xfId="21" applyFont="1" applyFill="1"/>
    <xf numFmtId="3" fontId="77" fillId="0" borderId="0" xfId="21" applyNumberFormat="1" applyFont="1" applyFill="1"/>
    <xf numFmtId="170" fontId="72" fillId="0" borderId="0" xfId="29" applyNumberFormat="1" applyFont="1" applyFill="1"/>
    <xf numFmtId="170" fontId="76" fillId="0" borderId="0" xfId="447" applyNumberFormat="1" applyFont="1"/>
    <xf numFmtId="168" fontId="50" fillId="29" borderId="0" xfId="21" applyNumberFormat="1" applyFill="1"/>
    <xf numFmtId="167" fontId="50" fillId="0" borderId="0" xfId="21" applyNumberFormat="1"/>
    <xf numFmtId="170" fontId="0" fillId="28" borderId="0" xfId="145" applyNumberFormat="1" applyFont="1" applyFill="1" applyAlignment="1">
      <alignment wrapText="1"/>
    </xf>
    <xf numFmtId="10" fontId="0" fillId="28" borderId="0" xfId="145" applyNumberFormat="1" applyFont="1" applyFill="1" applyAlignment="1">
      <alignment wrapText="1"/>
    </xf>
    <xf numFmtId="0" fontId="70" fillId="30" borderId="0" xfId="144" applyFill="1" applyAlignment="1">
      <alignment wrapText="1"/>
    </xf>
    <xf numFmtId="10" fontId="0" fillId="30" borderId="0" xfId="145" applyNumberFormat="1" applyFont="1" applyFill="1" applyAlignment="1">
      <alignment wrapText="1"/>
    </xf>
    <xf numFmtId="3" fontId="0" fillId="21" borderId="0" xfId="0" applyNumberFormat="1" applyFill="1"/>
    <xf numFmtId="3" fontId="70" fillId="0" borderId="0" xfId="144" applyNumberFormat="1" applyAlignment="1">
      <alignment wrapText="1"/>
    </xf>
    <xf numFmtId="1" fontId="70" fillId="0" borderId="0" xfId="144" applyNumberFormat="1" applyFill="1" applyAlignment="1">
      <alignment wrapText="1"/>
    </xf>
    <xf numFmtId="1" fontId="70" fillId="0" borderId="0" xfId="144" applyNumberFormat="1" applyAlignment="1">
      <alignment wrapText="1"/>
    </xf>
    <xf numFmtId="1" fontId="70" fillId="28" borderId="0" xfId="144" applyNumberFormat="1" applyFill="1" applyAlignment="1">
      <alignment wrapText="1"/>
    </xf>
    <xf numFmtId="1" fontId="70" fillId="30" borderId="0" xfId="144" applyNumberFormat="1" applyFill="1" applyAlignment="1">
      <alignment wrapText="1"/>
    </xf>
    <xf numFmtId="170" fontId="70" fillId="0" borderId="0" xfId="144" applyNumberFormat="1" applyAlignment="1">
      <alignment wrapText="1"/>
    </xf>
    <xf numFmtId="170" fontId="0" fillId="0" borderId="0" xfId="447" applyNumberFormat="1" applyFont="1"/>
    <xf numFmtId="0" fontId="27" fillId="0" borderId="0" xfId="0" applyFont="1" applyAlignment="1">
      <alignment horizontal="center"/>
    </xf>
    <xf numFmtId="0" fontId="7" fillId="0" borderId="0" xfId="0" applyFont="1"/>
    <xf numFmtId="9" fontId="0" fillId="0" borderId="0" xfId="447" applyFont="1"/>
    <xf numFmtId="3" fontId="0" fillId="0" borderId="0" xfId="0" applyNumberFormat="1"/>
    <xf numFmtId="0" fontId="0" fillId="0" borderId="0" xfId="0" applyNumberFormat="1"/>
    <xf numFmtId="168" fontId="0" fillId="19" borderId="0" xfId="0" applyNumberFormat="1" applyFill="1"/>
    <xf numFmtId="168" fontId="0" fillId="0" borderId="0" xfId="0" applyNumberFormat="1" applyFill="1"/>
    <xf numFmtId="187" fontId="27" fillId="0" borderId="0" xfId="22" applyNumberFormat="1" applyFill="1" applyBorder="1" applyAlignment="1">
      <alignment wrapText="1"/>
    </xf>
    <xf numFmtId="1" fontId="3" fillId="0" borderId="0" xfId="21" applyNumberFormat="1" applyFont="1"/>
    <xf numFmtId="0" fontId="3" fillId="0" borderId="0" xfId="21" applyFont="1"/>
    <xf numFmtId="0" fontId="0" fillId="0" borderId="0" xfId="0"/>
    <xf numFmtId="0" fontId="0" fillId="0" borderId="0" xfId="0" applyAlignment="1">
      <alignment horizontal="right"/>
    </xf>
    <xf numFmtId="0" fontId="74" fillId="0" borderId="0" xfId="436"/>
    <xf numFmtId="0" fontId="74" fillId="0" borderId="0" xfId="436"/>
    <xf numFmtId="0" fontId="0" fillId="31" borderId="0" xfId="0" applyFill="1"/>
    <xf numFmtId="0" fontId="0" fillId="32" borderId="0" xfId="0" applyFill="1"/>
    <xf numFmtId="0" fontId="0" fillId="33" borderId="0" xfId="0" applyFill="1"/>
    <xf numFmtId="1" fontId="52" fillId="0" borderId="0" xfId="21" applyNumberFormat="1" applyFont="1" applyFill="1"/>
    <xf numFmtId="9" fontId="50" fillId="0" borderId="0" xfId="447" applyFont="1"/>
    <xf numFmtId="9" fontId="50" fillId="19" borderId="0" xfId="447" applyFont="1" applyFill="1"/>
    <xf numFmtId="9" fontId="70" fillId="19" borderId="0" xfId="144" applyNumberFormat="1" applyFill="1" applyAlignment="1">
      <alignment wrapText="1"/>
    </xf>
    <xf numFmtId="0" fontId="0" fillId="0" borderId="0" xfId="0"/>
    <xf numFmtId="168" fontId="0" fillId="0" borderId="0" xfId="0" applyNumberFormat="1"/>
    <xf numFmtId="1" fontId="35" fillId="0" borderId="0" xfId="492" applyNumberFormat="1" applyFont="1" applyAlignment="1">
      <alignment horizontal="center"/>
    </xf>
    <xf numFmtId="0" fontId="35" fillId="0" borderId="0" xfId="493" applyFont="1"/>
    <xf numFmtId="0" fontId="83" fillId="0" borderId="0" xfId="486" applyFont="1" applyFill="1"/>
    <xf numFmtId="0" fontId="35" fillId="0" borderId="0" xfId="492" applyFont="1"/>
    <xf numFmtId="49" fontId="35" fillId="0" borderId="0" xfId="492" applyNumberFormat="1" applyFont="1" applyAlignment="1">
      <alignment horizontal="center"/>
    </xf>
    <xf numFmtId="1" fontId="35" fillId="0" borderId="0" xfId="502" applyNumberFormat="1" applyFont="1" applyAlignment="1">
      <alignment horizontal="center"/>
    </xf>
    <xf numFmtId="3" fontId="27" fillId="0" borderId="0" xfId="506" applyNumberFormat="1" applyFont="1" applyFill="1"/>
    <xf numFmtId="4" fontId="27" fillId="0" borderId="0" xfId="506" applyNumberFormat="1" applyFont="1" applyFill="1"/>
    <xf numFmtId="3" fontId="27" fillId="0" borderId="0" xfId="506" applyNumberFormat="1" applyFont="1" applyFill="1"/>
    <xf numFmtId="0" fontId="2" fillId="0" borderId="0" xfId="21" applyFont="1"/>
    <xf numFmtId="3" fontId="27" fillId="0" borderId="0" xfId="506" applyNumberFormat="1" applyFont="1" applyFill="1"/>
    <xf numFmtId="3" fontId="27" fillId="0" borderId="0" xfId="506" applyNumberFormat="1" applyFont="1" applyFill="1"/>
    <xf numFmtId="11" fontId="50" fillId="35" borderId="0" xfId="21" applyNumberFormat="1" applyFill="1"/>
    <xf numFmtId="0" fontId="50" fillId="36" borderId="0" xfId="21" applyFill="1"/>
    <xf numFmtId="11" fontId="50" fillId="36" borderId="0" xfId="21" applyNumberFormat="1" applyFill="1"/>
    <xf numFmtId="11" fontId="2" fillId="36" borderId="0" xfId="21" applyNumberFormat="1" applyFont="1" applyFill="1"/>
    <xf numFmtId="3" fontId="27" fillId="0" borderId="0" xfId="506" applyNumberFormat="1" applyFont="1" applyFill="1"/>
    <xf numFmtId="2" fontId="0" fillId="0" borderId="0" xfId="447" applyNumberFormat="1" applyFont="1"/>
    <xf numFmtId="0" fontId="0" fillId="0" borderId="0" xfId="0"/>
    <xf numFmtId="0" fontId="0" fillId="0" borderId="0" xfId="0"/>
    <xf numFmtId="0" fontId="86" fillId="0" borderId="0" xfId="509" applyFont="1" applyProtection="1">
      <protection locked="0"/>
    </xf>
    <xf numFmtId="9" fontId="27" fillId="0" borderId="0" xfId="447" applyFont="1" applyFill="1"/>
    <xf numFmtId="0" fontId="86" fillId="0" borderId="0" xfId="0" applyFont="1" applyProtection="1">
      <protection locked="0"/>
    </xf>
    <xf numFmtId="1" fontId="50" fillId="29" borderId="0" xfId="21" applyNumberFormat="1" applyFill="1"/>
    <xf numFmtId="9" fontId="0" fillId="0" borderId="0" xfId="0" applyNumberFormat="1"/>
    <xf numFmtId="9" fontId="0" fillId="19" borderId="0" xfId="0" applyNumberFormat="1" applyFill="1"/>
    <xf numFmtId="9" fontId="70" fillId="19" borderId="0" xfId="144" applyNumberFormat="1" applyFill="1"/>
    <xf numFmtId="9" fontId="50" fillId="19" borderId="0" xfId="21" applyNumberFormat="1" applyFill="1"/>
    <xf numFmtId="0" fontId="0" fillId="0" borderId="0" xfId="0"/>
    <xf numFmtId="0" fontId="0" fillId="0" borderId="0" xfId="0"/>
    <xf numFmtId="168" fontId="70" fillId="0" borderId="0" xfId="144" applyNumberFormat="1"/>
    <xf numFmtId="0" fontId="0" fillId="0" borderId="0" xfId="0"/>
    <xf numFmtId="2" fontId="0" fillId="19" borderId="0" xfId="0" applyNumberFormat="1" applyFill="1"/>
    <xf numFmtId="2" fontId="0" fillId="0" borderId="0" xfId="0" applyNumberFormat="1" applyFill="1"/>
    <xf numFmtId="0" fontId="87" fillId="0" borderId="0" xfId="0" applyFont="1" applyProtection="1">
      <protection locked="0"/>
    </xf>
    <xf numFmtId="9" fontId="0" fillId="19" borderId="0" xfId="447" applyFont="1" applyFill="1"/>
    <xf numFmtId="0" fontId="1" fillId="0" borderId="0" xfId="21" applyFont="1"/>
    <xf numFmtId="9" fontId="50" fillId="36" borderId="0" xfId="447" applyFont="1" applyFill="1"/>
    <xf numFmtId="0" fontId="74" fillId="0" borderId="0" xfId="436"/>
    <xf numFmtId="0" fontId="74" fillId="0" borderId="0" xfId="436"/>
    <xf numFmtId="2" fontId="74" fillId="0" borderId="0" xfId="436" applyNumberFormat="1"/>
    <xf numFmtId="2" fontId="70" fillId="0" borderId="0" xfId="144" applyNumberFormat="1"/>
    <xf numFmtId="0" fontId="74" fillId="0" borderId="0" xfId="436"/>
    <xf numFmtId="0" fontId="74" fillId="0" borderId="0" xfId="436"/>
    <xf numFmtId="0" fontId="0" fillId="0" borderId="0" xfId="0"/>
    <xf numFmtId="0" fontId="0" fillId="0" borderId="0" xfId="0"/>
    <xf numFmtId="173" fontId="0" fillId="0" borderId="0" xfId="0" applyNumberFormat="1"/>
    <xf numFmtId="0" fontId="74" fillId="0" borderId="0" xfId="436"/>
    <xf numFmtId="0" fontId="74" fillId="0" borderId="0" xfId="436"/>
    <xf numFmtId="0" fontId="74" fillId="0" borderId="0" xfId="436"/>
    <xf numFmtId="0" fontId="74" fillId="0" borderId="0" xfId="436"/>
    <xf numFmtId="0" fontId="74" fillId="0" borderId="0" xfId="436"/>
    <xf numFmtId="10" fontId="0" fillId="0" borderId="0" xfId="447" applyNumberFormat="1" applyFont="1"/>
    <xf numFmtId="0" fontId="74" fillId="0" borderId="0" xfId="436"/>
    <xf numFmtId="170" fontId="0" fillId="0" borderId="0" xfId="0" applyNumberFormat="1"/>
    <xf numFmtId="10" fontId="0" fillId="0" borderId="0" xfId="0" applyNumberFormat="1"/>
    <xf numFmtId="10" fontId="7" fillId="0" borderId="0" xfId="447" applyNumberFormat="1" applyFont="1"/>
    <xf numFmtId="0" fontId="0" fillId="0" borderId="0" xfId="0"/>
    <xf numFmtId="189" fontId="0" fillId="0" borderId="0" xfId="447" applyNumberFormat="1" applyFont="1"/>
    <xf numFmtId="0" fontId="0" fillId="0" borderId="0" xfId="0"/>
    <xf numFmtId="190" fontId="0" fillId="0" borderId="0" xfId="447" applyNumberFormat="1" applyFont="1"/>
    <xf numFmtId="0" fontId="0" fillId="0" borderId="0" xfId="0"/>
    <xf numFmtId="172" fontId="0" fillId="0" borderId="0" xfId="0" applyNumberFormat="1"/>
    <xf numFmtId="0" fontId="0" fillId="0" borderId="0" xfId="0"/>
    <xf numFmtId="0" fontId="74" fillId="0" borderId="0" xfId="436"/>
    <xf numFmtId="0" fontId="74" fillId="0" borderId="0" xfId="436"/>
    <xf numFmtId="0" fontId="74" fillId="0" borderId="0" xfId="436"/>
    <xf numFmtId="168" fontId="74" fillId="0" borderId="0" xfId="436" applyNumberFormat="1"/>
    <xf numFmtId="0" fontId="74" fillId="0" borderId="0" xfId="436"/>
    <xf numFmtId="0" fontId="74" fillId="0" borderId="0" xfId="436"/>
    <xf numFmtId="0" fontId="74" fillId="0" borderId="0" xfId="436"/>
    <xf numFmtId="0" fontId="74" fillId="0" borderId="0" xfId="436"/>
    <xf numFmtId="0" fontId="74" fillId="0" borderId="0" xfId="436"/>
    <xf numFmtId="0" fontId="74" fillId="0" borderId="0" xfId="436"/>
    <xf numFmtId="0" fontId="74" fillId="0" borderId="0" xfId="436"/>
    <xf numFmtId="0" fontId="74" fillId="0" borderId="0" xfId="436"/>
    <xf numFmtId="0" fontId="74" fillId="0" borderId="0" xfId="436"/>
    <xf numFmtId="0" fontId="0" fillId="0" borderId="0" xfId="0"/>
    <xf numFmtId="0" fontId="0" fillId="0" borderId="0" xfId="0"/>
    <xf numFmtId="0" fontId="0" fillId="0" borderId="0" xfId="0"/>
    <xf numFmtId="0" fontId="0" fillId="0" borderId="0" xfId="0"/>
    <xf numFmtId="0" fontId="0" fillId="0" borderId="0" xfId="0"/>
    <xf numFmtId="0" fontId="27" fillId="0" borderId="0" xfId="0" applyFont="1" applyAlignment="1">
      <alignment horizontal="center"/>
    </xf>
    <xf numFmtId="0" fontId="0" fillId="0" borderId="0" xfId="0"/>
    <xf numFmtId="9" fontId="0" fillId="0" borderId="0" xfId="447" applyNumberFormat="1" applyFont="1"/>
    <xf numFmtId="0" fontId="27" fillId="0" borderId="0" xfId="0" applyFont="1" applyAlignment="1">
      <alignment horizontal="center"/>
    </xf>
    <xf numFmtId="0" fontId="0" fillId="0" borderId="0" xfId="0"/>
    <xf numFmtId="4" fontId="27" fillId="0" borderId="0" xfId="0" applyNumberFormat="1" applyFont="1" applyAlignment="1">
      <alignment horizontal="center"/>
    </xf>
    <xf numFmtId="169" fontId="27" fillId="0" borderId="0" xfId="0" applyNumberFormat="1" applyFont="1" applyAlignment="1">
      <alignment horizontal="right"/>
    </xf>
    <xf numFmtId="3" fontId="27" fillId="0" borderId="0" xfId="0" applyNumberFormat="1" applyFont="1" applyAlignment="1">
      <alignment horizontal="right"/>
    </xf>
    <xf numFmtId="0" fontId="27" fillId="0" borderId="0" xfId="0" applyFont="1" applyAlignment="1">
      <alignment horizontal="right"/>
    </xf>
    <xf numFmtId="0" fontId="0" fillId="0" borderId="11" xfId="0" applyBorder="1"/>
    <xf numFmtId="168" fontId="27" fillId="0" borderId="0" xfId="0" applyNumberFormat="1" applyFont="1" applyAlignment="1">
      <alignment horizontal="center"/>
    </xf>
    <xf numFmtId="0" fontId="27" fillId="0" borderId="14" xfId="0" applyFont="1" applyBorder="1" applyAlignment="1">
      <alignment horizontal="center" wrapText="1"/>
    </xf>
    <xf numFmtId="0" fontId="27" fillId="0" borderId="0" xfId="0" applyFont="1" applyAlignment="1">
      <alignment horizontal="center"/>
    </xf>
    <xf numFmtId="0" fontId="27" fillId="0" borderId="14" xfId="0" applyFont="1" applyBorder="1" applyAlignment="1">
      <alignment horizontal="center" wrapText="1"/>
    </xf>
    <xf numFmtId="0" fontId="0" fillId="0" borderId="0" xfId="0"/>
    <xf numFmtId="0" fontId="27" fillId="0" borderId="0" xfId="0" applyFont="1" applyAlignment="1">
      <alignment horizontal="center" vertical="center"/>
    </xf>
    <xf numFmtId="0" fontId="27" fillId="0" borderId="0" xfId="0" applyFont="1" applyAlignment="1">
      <alignment horizontal="left" vertical="center" wrapText="1"/>
    </xf>
    <xf numFmtId="0" fontId="27" fillId="0" borderId="0" xfId="0" applyFont="1" applyAlignment="1">
      <alignment horizontal="center" vertical="center" wrapText="1"/>
    </xf>
    <xf numFmtId="0" fontId="27" fillId="0" borderId="0" xfId="0" applyFont="1" applyAlignment="1">
      <alignment horizontal="center"/>
    </xf>
    <xf numFmtId="0" fontId="0" fillId="0" borderId="0" xfId="0"/>
    <xf numFmtId="0" fontId="30" fillId="0" borderId="8" xfId="22" applyFont="1" applyFill="1" applyBorder="1" applyAlignment="1"/>
    <xf numFmtId="165" fontId="50" fillId="0" borderId="0" xfId="21" applyNumberFormat="1"/>
    <xf numFmtId="188" fontId="27" fillId="0" borderId="0" xfId="2" applyNumberFormat="1" applyFont="1"/>
    <xf numFmtId="0" fontId="27" fillId="0" borderId="0" xfId="0" applyFont="1" applyAlignment="1">
      <alignment horizontal="center"/>
    </xf>
    <xf numFmtId="0" fontId="27" fillId="0" borderId="0" xfId="0" applyFont="1" applyAlignment="1">
      <alignment horizontal="center"/>
    </xf>
    <xf numFmtId="0" fontId="0" fillId="0" borderId="0" xfId="0"/>
    <xf numFmtId="0" fontId="27" fillId="0" borderId="0" xfId="0" applyFont="1" applyAlignment="1">
      <alignment horizontal="center"/>
    </xf>
    <xf numFmtId="0" fontId="0" fillId="0" borderId="0" xfId="0"/>
    <xf numFmtId="165" fontId="27" fillId="0" borderId="0" xfId="2" applyNumberFormat="1" applyFont="1"/>
    <xf numFmtId="165" fontId="27" fillId="0" borderId="0" xfId="22" applyNumberFormat="1" applyBorder="1" applyAlignment="1">
      <alignment wrapText="1"/>
    </xf>
    <xf numFmtId="0" fontId="27" fillId="0" borderId="0" xfId="0" applyFont="1" applyAlignment="1">
      <alignment horizontal="center"/>
    </xf>
    <xf numFmtId="0" fontId="0" fillId="0" borderId="0" xfId="0"/>
    <xf numFmtId="0" fontId="73" fillId="0" borderId="0" xfId="0" applyFont="1" applyAlignment="1">
      <alignment horizontal="right" wrapText="1"/>
    </xf>
    <xf numFmtId="0" fontId="27" fillId="0" borderId="14" xfId="0" applyFont="1" applyBorder="1" applyAlignment="1"/>
    <xf numFmtId="0" fontId="27" fillId="0" borderId="0" xfId="0" applyFont="1" applyBorder="1"/>
    <xf numFmtId="0" fontId="73" fillId="0" borderId="0" xfId="0" quotePrefix="1" applyFont="1" applyBorder="1" applyAlignment="1">
      <alignment horizontal="center"/>
    </xf>
    <xf numFmtId="0" fontId="27" fillId="0" borderId="0" xfId="0" applyFont="1" applyAlignment="1">
      <alignment vertical="center"/>
    </xf>
    <xf numFmtId="0" fontId="27" fillId="0" borderId="0" xfId="0" quotePrefix="1" applyFont="1" applyBorder="1" applyAlignment="1">
      <alignment horizontal="center"/>
    </xf>
    <xf numFmtId="0" fontId="73" fillId="0" borderId="0" xfId="0" applyFont="1" applyAlignment="1">
      <alignment horizontal="center" vertical="center" wrapText="1"/>
    </xf>
    <xf numFmtId="0" fontId="0" fillId="0" borderId="14" xfId="0" applyBorder="1"/>
    <xf numFmtId="0" fontId="73" fillId="0" borderId="11" xfId="0" quotePrefix="1" applyFont="1" applyBorder="1" applyAlignment="1"/>
    <xf numFmtId="0" fontId="27" fillId="0" borderId="0" xfId="0" applyFont="1" applyBorder="1" applyAlignment="1">
      <alignment horizontal="center" vertical="center" wrapText="1"/>
    </xf>
    <xf numFmtId="0" fontId="27" fillId="0" borderId="0" xfId="0" applyFont="1" applyBorder="1" applyAlignment="1"/>
    <xf numFmtId="0" fontId="0" fillId="0" borderId="0" xfId="0" applyBorder="1"/>
    <xf numFmtId="0" fontId="0" fillId="0" borderId="0" xfId="0"/>
    <xf numFmtId="168" fontId="27" fillId="0" borderId="0" xfId="0" applyNumberFormat="1" applyFont="1" applyAlignment="1">
      <alignment horizontal="right"/>
    </xf>
    <xf numFmtId="168" fontId="27" fillId="0" borderId="11" xfId="0" applyNumberFormat="1" applyFont="1" applyBorder="1" applyAlignment="1">
      <alignment horizontal="right"/>
    </xf>
    <xf numFmtId="0" fontId="27" fillId="0" borderId="0" xfId="0" applyFont="1" applyBorder="1" applyAlignment="1">
      <alignment horizontal="center"/>
    </xf>
    <xf numFmtId="0" fontId="27" fillId="0" borderId="0" xfId="0" applyFont="1" applyBorder="1" applyAlignment="1">
      <alignment horizontal="center" wrapText="1"/>
    </xf>
    <xf numFmtId="191" fontId="0" fillId="0" borderId="0" xfId="0" applyNumberFormat="1"/>
    <xf numFmtId="0" fontId="0" fillId="0" borderId="0" xfId="447" applyNumberFormat="1" applyFont="1"/>
    <xf numFmtId="0" fontId="27" fillId="0" borderId="0" xfId="0" applyFont="1" applyAlignment="1">
      <alignment horizontal="center" vertical="center"/>
    </xf>
    <xf numFmtId="0" fontId="88" fillId="0" borderId="0" xfId="0" applyFont="1" applyAlignment="1">
      <alignment horizontal="center"/>
    </xf>
    <xf numFmtId="0" fontId="88" fillId="0" borderId="0" xfId="0" applyFont="1"/>
    <xf numFmtId="0" fontId="27" fillId="0" borderId="0" xfId="0" applyFont="1" applyAlignment="1">
      <alignment horizontal="center"/>
    </xf>
    <xf numFmtId="0" fontId="27" fillId="0" borderId="0" xfId="0" applyFont="1" applyAlignment="1">
      <alignment horizontal="center" vertical="center"/>
    </xf>
    <xf numFmtId="0" fontId="0" fillId="0" borderId="0" xfId="0"/>
    <xf numFmtId="0" fontId="27" fillId="0" borderId="0" xfId="0" applyFont="1" applyAlignment="1">
      <alignment horizontal="center"/>
    </xf>
    <xf numFmtId="0" fontId="27" fillId="0" borderId="14" xfId="0" applyFont="1" applyBorder="1" applyAlignment="1">
      <alignment horizontal="center" wrapText="1"/>
    </xf>
    <xf numFmtId="0" fontId="0" fillId="0" borderId="0" xfId="0"/>
    <xf numFmtId="0" fontId="27" fillId="0" borderId="15" xfId="0" applyFont="1" applyBorder="1" applyAlignment="1">
      <alignment horizontal="center"/>
    </xf>
    <xf numFmtId="0" fontId="0" fillId="0" borderId="0" xfId="0" applyAlignment="1">
      <alignment horizontal="center" vertical="center"/>
    </xf>
    <xf numFmtId="0" fontId="73" fillId="0" borderId="0" xfId="0" quotePrefix="1" applyFont="1" applyAlignment="1">
      <alignment horizontal="center" vertical="center" wrapText="1"/>
    </xf>
    <xf numFmtId="0" fontId="73" fillId="0" borderId="0" xfId="0" quotePrefix="1" applyFont="1" applyBorder="1" applyAlignment="1">
      <alignment horizontal="center" vertical="center"/>
    </xf>
    <xf numFmtId="0" fontId="27" fillId="0" borderId="0" xfId="0" quotePrefix="1" applyFont="1" applyAlignment="1">
      <alignment horizontal="center" wrapText="1"/>
    </xf>
    <xf numFmtId="0" fontId="27" fillId="0" borderId="0" xfId="0" applyFont="1" applyBorder="1" applyAlignment="1">
      <alignment horizontal="center" vertical="center"/>
    </xf>
    <xf numFmtId="0" fontId="27" fillId="0" borderId="0" xfId="0" applyFont="1" applyAlignment="1">
      <alignment horizontal="center"/>
    </xf>
    <xf numFmtId="0" fontId="0" fillId="0" borderId="0" xfId="0"/>
    <xf numFmtId="0" fontId="27" fillId="0" borderId="14" xfId="0" applyFont="1" applyBorder="1" applyAlignment="1">
      <alignment horizontal="center" vertical="center" wrapText="1"/>
    </xf>
    <xf numFmtId="0" fontId="27" fillId="0" borderId="14" xfId="0" applyFont="1" applyBorder="1"/>
    <xf numFmtId="168" fontId="27" fillId="0" borderId="0" xfId="0" applyNumberFormat="1" applyFont="1" applyBorder="1"/>
    <xf numFmtId="167" fontId="27" fillId="19" borderId="0" xfId="2" applyNumberFormat="1" applyFont="1" applyFill="1"/>
    <xf numFmtId="0" fontId="27" fillId="0" borderId="0" xfId="0" applyNumberFormat="1" applyFont="1" applyAlignment="1">
      <alignment horizontal="center" vertical="center" wrapText="1"/>
    </xf>
    <xf numFmtId="0" fontId="27" fillId="0" borderId="0" xfId="0" applyNumberFormat="1" applyFont="1" applyAlignment="1">
      <alignment vertical="center" wrapText="1"/>
    </xf>
    <xf numFmtId="0" fontId="27" fillId="0" borderId="0" xfId="0" applyFont="1" applyAlignment="1">
      <alignment vertical="center" wrapText="1"/>
    </xf>
    <xf numFmtId="0" fontId="73" fillId="0" borderId="0" xfId="0" applyFont="1" applyAlignment="1">
      <alignment horizontal="center" vertical="center"/>
    </xf>
    <xf numFmtId="0" fontId="27" fillId="0" borderId="14" xfId="0" applyFont="1" applyBorder="1" applyAlignment="1">
      <alignment vertical="center" wrapText="1"/>
    </xf>
    <xf numFmtId="0" fontId="73" fillId="0" borderId="11" xfId="0" quotePrefix="1" applyFont="1" applyBorder="1" applyAlignment="1">
      <alignment horizontal="center"/>
    </xf>
    <xf numFmtId="0" fontId="0" fillId="0" borderId="0" xfId="0"/>
    <xf numFmtId="0" fontId="0" fillId="0" borderId="0" xfId="0"/>
    <xf numFmtId="0" fontId="90" fillId="0" borderId="0" xfId="436" applyFont="1"/>
    <xf numFmtId="2" fontId="90" fillId="0" borderId="0" xfId="436" applyNumberFormat="1" applyFont="1"/>
    <xf numFmtId="0" fontId="0" fillId="0" borderId="0" xfId="0"/>
    <xf numFmtId="2" fontId="70" fillId="0" borderId="0" xfId="144" applyNumberFormat="1" applyAlignment="1">
      <alignment wrapText="1"/>
    </xf>
    <xf numFmtId="1" fontId="70" fillId="23" borderId="0" xfId="144" applyNumberFormat="1" applyFill="1" applyAlignment="1">
      <alignment wrapText="1"/>
    </xf>
    <xf numFmtId="170" fontId="70" fillId="23" borderId="0" xfId="447" applyNumberFormat="1" applyFont="1" applyFill="1" applyAlignment="1">
      <alignment wrapText="1"/>
    </xf>
    <xf numFmtId="0" fontId="0" fillId="0" borderId="0" xfId="0"/>
    <xf numFmtId="0" fontId="91" fillId="0" borderId="0" xfId="0" applyFont="1" applyAlignment="1">
      <alignment horizontal="left" vertical="center"/>
    </xf>
    <xf numFmtId="0" fontId="31" fillId="0" borderId="0" xfId="0" applyFont="1" applyAlignment="1">
      <alignment horizontal="left" vertical="center"/>
    </xf>
    <xf numFmtId="0" fontId="27" fillId="0" borderId="0" xfId="0" applyFont="1" applyAlignment="1">
      <alignment horizontal="left"/>
    </xf>
    <xf numFmtId="0" fontId="68" fillId="0" borderId="0" xfId="792"/>
    <xf numFmtId="0" fontId="68" fillId="0" borderId="0" xfId="792" applyAlignment="1">
      <alignment horizontal="left"/>
    </xf>
    <xf numFmtId="0" fontId="92" fillId="0" borderId="0" xfId="792" applyFont="1"/>
    <xf numFmtId="0" fontId="93" fillId="0" borderId="0" xfId="0" applyFont="1" applyAlignment="1">
      <alignment horizontal="left"/>
    </xf>
    <xf numFmtId="2" fontId="0" fillId="0" borderId="0" xfId="0" applyNumberFormat="1" applyFill="1" applyBorder="1"/>
    <xf numFmtId="0" fontId="0" fillId="0" borderId="0" xfId="0"/>
    <xf numFmtId="0" fontId="0" fillId="0" borderId="0" xfId="0"/>
    <xf numFmtId="0" fontId="89" fillId="0" borderId="0" xfId="0" applyFont="1" applyAlignment="1">
      <alignment horizontal="center" vertical="center" wrapText="1"/>
    </xf>
    <xf numFmtId="0" fontId="89" fillId="0" borderId="16" xfId="0" applyFont="1" applyBorder="1" applyAlignment="1">
      <alignment horizontal="center" vertical="center" wrapText="1"/>
    </xf>
    <xf numFmtId="0" fontId="68" fillId="0" borderId="0" xfId="792" applyAlignment="1">
      <alignment vertical="top"/>
    </xf>
    <xf numFmtId="0" fontId="94" fillId="0" borderId="0" xfId="0" applyFont="1" applyAlignment="1">
      <alignment horizontal="center" vertical="center" wrapText="1"/>
    </xf>
    <xf numFmtId="0" fontId="94" fillId="0" borderId="16" xfId="0" applyFont="1" applyBorder="1" applyAlignment="1">
      <alignment horizontal="center" vertical="center" wrapText="1"/>
    </xf>
    <xf numFmtId="0" fontId="74" fillId="0" borderId="0" xfId="436" applyFill="1"/>
    <xf numFmtId="2" fontId="27" fillId="0" borderId="0" xfId="0" applyNumberFormat="1" applyFont="1" applyAlignment="1">
      <alignment wrapText="1"/>
    </xf>
    <xf numFmtId="2" fontId="27" fillId="0" borderId="0" xfId="0" applyNumberFormat="1" applyFont="1" applyBorder="1" applyAlignment="1">
      <alignment wrapText="1"/>
    </xf>
    <xf numFmtId="2" fontId="27" fillId="0" borderId="0" xfId="0" applyNumberFormat="1" applyFont="1" applyBorder="1" applyAlignment="1"/>
    <xf numFmtId="0" fontId="0" fillId="0" borderId="0" xfId="0"/>
    <xf numFmtId="0" fontId="24" fillId="0" borderId="0" xfId="0" applyFont="1"/>
    <xf numFmtId="0" fontId="0" fillId="0" borderId="0" xfId="0"/>
    <xf numFmtId="171" fontId="0" fillId="0" borderId="0" xfId="0" applyNumberFormat="1"/>
    <xf numFmtId="2" fontId="0" fillId="37" borderId="0" xfId="0" applyNumberFormat="1" applyFill="1"/>
    <xf numFmtId="172" fontId="0" fillId="37" borderId="0" xfId="0" applyNumberFormat="1" applyFill="1"/>
    <xf numFmtId="171" fontId="0" fillId="37" borderId="0" xfId="0" applyNumberFormat="1" applyFill="1"/>
    <xf numFmtId="0" fontId="0" fillId="0" borderId="0" xfId="0"/>
    <xf numFmtId="0" fontId="95" fillId="0" borderId="0" xfId="0" applyFont="1" applyAlignment="1">
      <alignment horizontal="left"/>
    </xf>
    <xf numFmtId="17" fontId="95" fillId="0" borderId="0" xfId="0" quotePrefix="1" applyNumberFormat="1" applyFont="1" applyAlignment="1">
      <alignment horizontal="left"/>
    </xf>
    <xf numFmtId="0" fontId="96" fillId="0" borderId="0" xfId="0" applyFont="1" applyAlignment="1">
      <alignment vertical="center"/>
    </xf>
    <xf numFmtId="0" fontId="0" fillId="0" borderId="0" xfId="0" applyAlignment="1"/>
    <xf numFmtId="192" fontId="0" fillId="0" borderId="0" xfId="3" applyNumberFormat="1" applyFont="1" applyBorder="1"/>
    <xf numFmtId="0" fontId="89" fillId="0" borderId="12" xfId="0" applyFont="1" applyBorder="1" applyAlignment="1">
      <alignment vertical="center" wrapText="1"/>
    </xf>
    <xf numFmtId="0" fontId="89" fillId="0" borderId="0" xfId="0" applyFont="1" applyAlignment="1">
      <alignment vertical="center" wrapText="1"/>
    </xf>
    <xf numFmtId="0" fontId="89" fillId="0" borderId="16" xfId="0" applyFont="1" applyBorder="1" applyAlignment="1">
      <alignment vertical="center" wrapText="1"/>
    </xf>
    <xf numFmtId="0" fontId="98" fillId="0" borderId="0" xfId="0" applyFont="1" applyAlignment="1">
      <alignment vertical="center"/>
    </xf>
    <xf numFmtId="0" fontId="98" fillId="0" borderId="0" xfId="0" applyFont="1" applyAlignment="1">
      <alignment horizontal="right" vertical="center"/>
    </xf>
    <xf numFmtId="9" fontId="98" fillId="0" borderId="0" xfId="0" applyNumberFormat="1" applyFont="1" applyAlignment="1">
      <alignment horizontal="right" vertical="center"/>
    </xf>
    <xf numFmtId="0" fontId="0" fillId="0" borderId="0" xfId="0"/>
    <xf numFmtId="0" fontId="0" fillId="0" borderId="12" xfId="0" applyBorder="1"/>
    <xf numFmtId="0" fontId="98" fillId="0" borderId="0" xfId="0" applyFont="1" applyAlignment="1">
      <alignment vertical="center" wrapText="1"/>
    </xf>
    <xf numFmtId="16" fontId="89" fillId="0" borderId="16" xfId="0" quotePrefix="1" applyNumberFormat="1" applyFont="1" applyBorder="1" applyAlignment="1">
      <alignment horizontal="center" vertical="center" wrapText="1"/>
    </xf>
    <xf numFmtId="0" fontId="100" fillId="0" borderId="0" xfId="0" applyFont="1" applyAlignment="1">
      <alignment vertical="center"/>
    </xf>
    <xf numFmtId="0" fontId="0" fillId="0" borderId="0" xfId="0"/>
    <xf numFmtId="0" fontId="30" fillId="0" borderId="8" xfId="22" applyFont="1" applyFill="1" applyBorder="1" applyAlignment="1"/>
    <xf numFmtId="0" fontId="0" fillId="0" borderId="0" xfId="0"/>
    <xf numFmtId="0" fontId="0" fillId="0" borderId="0" xfId="0"/>
    <xf numFmtId="193" fontId="0" fillId="0" borderId="0" xfId="0" applyNumberFormat="1"/>
    <xf numFmtId="172" fontId="27" fillId="19" borderId="0" xfId="22" applyNumberFormat="1" applyFill="1"/>
    <xf numFmtId="0" fontId="27" fillId="0" borderId="0" xfId="0" applyFont="1" applyAlignment="1">
      <alignment horizontal="center"/>
    </xf>
    <xf numFmtId="0" fontId="0" fillId="0" borderId="0" xfId="0"/>
    <xf numFmtId="0" fontId="0" fillId="20" borderId="0" xfId="0" applyFill="1"/>
    <xf numFmtId="0" fontId="0" fillId="38" borderId="0" xfId="0" applyFill="1"/>
    <xf numFmtId="0" fontId="7" fillId="38" borderId="0" xfId="0" applyFont="1" applyFill="1"/>
    <xf numFmtId="0" fontId="0" fillId="38" borderId="0" xfId="0" applyFont="1" applyFill="1"/>
    <xf numFmtId="0" fontId="6" fillId="38" borderId="0" xfId="0" applyFont="1" applyFill="1"/>
    <xf numFmtId="2" fontId="0" fillId="38" borderId="0" xfId="0" applyNumberFormat="1" applyFill="1"/>
    <xf numFmtId="168" fontId="0" fillId="38" borderId="0" xfId="0" applyNumberFormat="1" applyFill="1"/>
    <xf numFmtId="168" fontId="0" fillId="38" borderId="0" xfId="447" applyNumberFormat="1" applyFont="1" applyFill="1"/>
    <xf numFmtId="0" fontId="27" fillId="0" borderId="0" xfId="0" applyNumberFormat="1" applyFont="1" applyAlignment="1">
      <alignment horizontal="left" vertical="center" wrapText="1"/>
    </xf>
    <xf numFmtId="0" fontId="27" fillId="0" borderId="11" xfId="0" applyNumberFormat="1" applyFont="1" applyBorder="1" applyAlignment="1">
      <alignment horizontal="center" vertical="center" wrapText="1"/>
    </xf>
    <xf numFmtId="0" fontId="27" fillId="0" borderId="11" xfId="0" applyNumberFormat="1" applyFont="1" applyBorder="1" applyAlignment="1">
      <alignment horizontal="left" vertical="center" wrapText="1"/>
    </xf>
    <xf numFmtId="3" fontId="27" fillId="0" borderId="0" xfId="0" applyNumberFormat="1" applyFont="1" applyAlignment="1">
      <alignment horizontal="center"/>
    </xf>
    <xf numFmtId="0" fontId="0" fillId="0" borderId="0" xfId="0"/>
    <xf numFmtId="9" fontId="27" fillId="0" borderId="0" xfId="447" applyFont="1"/>
    <xf numFmtId="0" fontId="0" fillId="0" borderId="0" xfId="0"/>
    <xf numFmtId="0" fontId="0" fillId="0" borderId="0" xfId="0"/>
    <xf numFmtId="0" fontId="0" fillId="0" borderId="0" xfId="0"/>
    <xf numFmtId="0" fontId="0" fillId="0" borderId="0" xfId="0"/>
    <xf numFmtId="0" fontId="0" fillId="0" borderId="0" xfId="0"/>
    <xf numFmtId="0" fontId="101" fillId="39" borderId="0" xfId="0" applyFont="1" applyFill="1"/>
    <xf numFmtId="0" fontId="0" fillId="0" borderId="0" xfId="0" applyAlignment="1">
      <alignment horizontal="center"/>
    </xf>
    <xf numFmtId="0" fontId="27" fillId="0" borderId="0" xfId="0" applyFont="1" applyAlignment="1">
      <alignment horizontal="center"/>
    </xf>
    <xf numFmtId="0" fontId="0" fillId="0" borderId="0" xfId="0"/>
    <xf numFmtId="9" fontId="27" fillId="0" borderId="0" xfId="447" applyFont="1" applyAlignment="1">
      <alignment horizontal="center"/>
    </xf>
    <xf numFmtId="0" fontId="103" fillId="0" borderId="11" xfId="0" applyFont="1" applyBorder="1"/>
    <xf numFmtId="0" fontId="102" fillId="0" borderId="11" xfId="0" quotePrefix="1" applyFont="1" applyBorder="1" applyAlignment="1"/>
    <xf numFmtId="0" fontId="102" fillId="0" borderId="0" xfId="0" quotePrefix="1" applyFont="1" applyBorder="1" applyAlignment="1"/>
    <xf numFmtId="0" fontId="104" fillId="0" borderId="11" xfId="0" applyFont="1" applyBorder="1"/>
    <xf numFmtId="0" fontId="102" fillId="0" borderId="0" xfId="0" applyFont="1" applyAlignment="1">
      <alignment horizontal="center" vertical="center"/>
    </xf>
    <xf numFmtId="0" fontId="102" fillId="0" borderId="0" xfId="0" applyFont="1" applyAlignment="1">
      <alignment vertical="center"/>
    </xf>
    <xf numFmtId="169" fontId="27" fillId="0" borderId="0" xfId="0" applyNumberFormat="1" applyFont="1" applyAlignment="1">
      <alignment horizontal="center"/>
    </xf>
    <xf numFmtId="0" fontId="0" fillId="0" borderId="0" xfId="0"/>
    <xf numFmtId="0" fontId="0" fillId="0" borderId="0" xfId="0"/>
    <xf numFmtId="0" fontId="0" fillId="0" borderId="0" xfId="0"/>
    <xf numFmtId="0" fontId="0" fillId="0" borderId="0" xfId="0"/>
    <xf numFmtId="0" fontId="30" fillId="0" borderId="8" xfId="22" applyFont="1" applyFill="1" applyBorder="1" applyAlignment="1"/>
    <xf numFmtId="0" fontId="0" fillId="0" borderId="0" xfId="0"/>
    <xf numFmtId="0" fontId="0" fillId="0" borderId="0" xfId="0"/>
    <xf numFmtId="166" fontId="27" fillId="0" borderId="0" xfId="22" applyNumberFormat="1"/>
    <xf numFmtId="0" fontId="0" fillId="0" borderId="0" xfId="0"/>
    <xf numFmtId="0" fontId="105" fillId="0" borderId="0" xfId="0" applyFont="1" applyFill="1" applyBorder="1" applyAlignment="1">
      <alignment horizontal="center"/>
    </xf>
    <xf numFmtId="0" fontId="105" fillId="0" borderId="0" xfId="0" applyFont="1" applyFill="1" applyBorder="1"/>
    <xf numFmtId="168" fontId="105" fillId="0" borderId="0" xfId="0" applyNumberFormat="1" applyFont="1" applyFill="1" applyBorder="1" applyAlignment="1">
      <alignment horizontal="center"/>
    </xf>
    <xf numFmtId="0" fontId="105" fillId="0" borderId="11" xfId="0" quotePrefix="1" applyFont="1" applyFill="1" applyBorder="1" applyAlignment="1">
      <alignment horizontal="center"/>
    </xf>
    <xf numFmtId="0" fontId="89" fillId="0" borderId="0" xfId="0" applyFont="1"/>
    <xf numFmtId="0" fontId="105" fillId="0" borderId="0" xfId="0" applyFont="1" applyFill="1" applyBorder="1" applyAlignment="1">
      <alignment horizontal="left" wrapText="1"/>
    </xf>
    <xf numFmtId="2" fontId="105" fillId="0" borderId="0" xfId="0" applyNumberFormat="1" applyFont="1" applyFill="1" applyBorder="1" applyAlignment="1">
      <alignment horizontal="center"/>
    </xf>
    <xf numFmtId="193" fontId="105" fillId="0" borderId="0" xfId="0" applyNumberFormat="1" applyFont="1" applyFill="1" applyBorder="1" applyAlignment="1">
      <alignment horizontal="center"/>
    </xf>
    <xf numFmtId="0" fontId="105" fillId="0" borderId="0" xfId="0" applyFont="1" applyFill="1" applyBorder="1" applyAlignment="1">
      <alignment horizontal="left" wrapText="1"/>
    </xf>
    <xf numFmtId="0" fontId="105" fillId="0" borderId="0" xfId="0" applyFont="1" applyFill="1" applyBorder="1" applyAlignment="1">
      <alignment horizontal="center"/>
    </xf>
    <xf numFmtId="0" fontId="0" fillId="0" borderId="0" xfId="0"/>
    <xf numFmtId="0" fontId="0" fillId="0" borderId="0" xfId="0"/>
    <xf numFmtId="172" fontId="105" fillId="0" borderId="0" xfId="0" applyNumberFormat="1" applyFont="1" applyFill="1" applyBorder="1" applyAlignment="1">
      <alignment horizontal="center"/>
    </xf>
    <xf numFmtId="0" fontId="105" fillId="0" borderId="11" xfId="0" applyFont="1" applyFill="1" applyBorder="1"/>
    <xf numFmtId="0" fontId="105" fillId="0" borderId="11" xfId="0" applyFont="1" applyFill="1" applyBorder="1" applyAlignment="1">
      <alignment horizontal="center"/>
    </xf>
    <xf numFmtId="2" fontId="105" fillId="0" borderId="11" xfId="0" applyNumberFormat="1" applyFont="1" applyFill="1" applyBorder="1" applyAlignment="1">
      <alignment horizontal="center"/>
    </xf>
    <xf numFmtId="193" fontId="105" fillId="0" borderId="11" xfId="0" applyNumberFormat="1" applyFont="1" applyFill="1" applyBorder="1" applyAlignment="1">
      <alignment horizontal="center"/>
    </xf>
    <xf numFmtId="168" fontId="105" fillId="0" borderId="11" xfId="0" applyNumberFormat="1" applyFont="1" applyFill="1" applyBorder="1" applyAlignment="1">
      <alignment horizontal="center"/>
    </xf>
    <xf numFmtId="0" fontId="105" fillId="0" borderId="0" xfId="0" applyFont="1" applyFill="1" applyBorder="1" applyAlignment="1">
      <alignment horizontal="center" wrapText="1"/>
    </xf>
    <xf numFmtId="0" fontId="105" fillId="0" borderId="0" xfId="0" applyFont="1" applyFill="1" applyBorder="1" applyAlignment="1">
      <alignment horizontal="left" wrapText="1"/>
    </xf>
    <xf numFmtId="0" fontId="105" fillId="0" borderId="0" xfId="0" applyFont="1" applyFill="1" applyBorder="1" applyAlignment="1">
      <alignment horizontal="center"/>
    </xf>
    <xf numFmtId="0" fontId="0" fillId="0" borderId="0" xfId="0"/>
    <xf numFmtId="166" fontId="27" fillId="0" borderId="0" xfId="22" applyNumberFormat="1" applyBorder="1"/>
    <xf numFmtId="194" fontId="27" fillId="0" borderId="0" xfId="22" applyNumberFormat="1"/>
    <xf numFmtId="186" fontId="27" fillId="0" borderId="0" xfId="22" applyNumberFormat="1"/>
    <xf numFmtId="0" fontId="106" fillId="0" borderId="0" xfId="0" applyFont="1" applyFill="1" applyBorder="1"/>
    <xf numFmtId="0" fontId="106" fillId="0" borderId="0" xfId="0" applyFont="1" applyFill="1" applyBorder="1" applyAlignment="1">
      <alignment horizontal="center"/>
    </xf>
    <xf numFmtId="0" fontId="89" fillId="0" borderId="0" xfId="0" applyFont="1" applyAlignment="1">
      <alignment horizontal="center"/>
    </xf>
    <xf numFmtId="2" fontId="89" fillId="0" borderId="0" xfId="0" applyNumberFormat="1" applyFont="1" applyAlignment="1">
      <alignment horizontal="center"/>
    </xf>
    <xf numFmtId="168" fontId="89" fillId="0" borderId="0" xfId="0" applyNumberFormat="1" applyFont="1" applyAlignment="1">
      <alignment horizontal="center"/>
    </xf>
    <xf numFmtId="172" fontId="74" fillId="0" borderId="0" xfId="436" applyNumberFormat="1"/>
    <xf numFmtId="0" fontId="0" fillId="0" borderId="0" xfId="0"/>
    <xf numFmtId="0" fontId="107" fillId="0" borderId="0" xfId="0" applyFont="1" applyBorder="1" applyAlignment="1">
      <alignment horizontal="center"/>
    </xf>
    <xf numFmtId="0" fontId="89" fillId="0" borderId="0" xfId="0" applyFont="1" applyBorder="1"/>
    <xf numFmtId="0" fontId="0" fillId="0" borderId="0" xfId="0"/>
    <xf numFmtId="0" fontId="0" fillId="0" borderId="0" xfId="0" applyAlignment="1">
      <alignment horizontal="center"/>
    </xf>
    <xf numFmtId="0" fontId="0" fillId="0" borderId="0" xfId="0"/>
    <xf numFmtId="0" fontId="0" fillId="0" borderId="0" xfId="0" applyAlignment="1">
      <alignment horizontal="center"/>
    </xf>
    <xf numFmtId="0" fontId="32" fillId="0" borderId="0" xfId="0" applyFont="1" applyBorder="1" applyAlignment="1">
      <alignment horizontal="center" vertical="center"/>
    </xf>
    <xf numFmtId="0" fontId="32" fillId="0" borderId="14" xfId="0" applyFont="1" applyBorder="1" applyAlignment="1">
      <alignment horizontal="center" vertical="center"/>
    </xf>
    <xf numFmtId="0" fontId="105" fillId="0" borderId="0" xfId="0" applyFont="1" applyFill="1" applyBorder="1" applyAlignment="1">
      <alignment horizontal="center"/>
    </xf>
    <xf numFmtId="0" fontId="27" fillId="0" borderId="0" xfId="0" applyFont="1" applyAlignment="1">
      <alignment horizontal="center"/>
    </xf>
    <xf numFmtId="0" fontId="0" fillId="0" borderId="0" xfId="0"/>
    <xf numFmtId="0" fontId="52" fillId="0" borderId="0" xfId="0" applyFont="1" applyAlignment="1">
      <alignment horizontal="center" wrapText="1"/>
    </xf>
    <xf numFmtId="0" fontId="52" fillId="0" borderId="0" xfId="0" applyFont="1" applyAlignment="1">
      <alignment horizontal="center"/>
    </xf>
    <xf numFmtId="0" fontId="52" fillId="0" borderId="0" xfId="0" applyFont="1"/>
    <xf numFmtId="0" fontId="52" fillId="0" borderId="0" xfId="0" applyFont="1" applyFill="1"/>
    <xf numFmtId="0" fontId="0" fillId="0" borderId="0" xfId="0" applyFont="1" applyFill="1"/>
    <xf numFmtId="0" fontId="52" fillId="0" borderId="0" xfId="0" applyNumberFormat="1" applyFont="1" applyFill="1"/>
    <xf numFmtId="0" fontId="108" fillId="0" borderId="0" xfId="0" applyFont="1" applyFill="1"/>
    <xf numFmtId="0" fontId="52" fillId="0" borderId="0" xfId="0" applyFont="1" applyFill="1" applyAlignment="1">
      <alignment horizontal="left"/>
    </xf>
    <xf numFmtId="168" fontId="0" fillId="0" borderId="0" xfId="0" applyNumberFormat="1" applyFont="1"/>
    <xf numFmtId="193" fontId="0" fillId="0" borderId="0" xfId="0" applyNumberFormat="1" applyFont="1" applyFill="1"/>
    <xf numFmtId="193" fontId="0" fillId="0" borderId="0" xfId="0" applyNumberFormat="1" applyFont="1"/>
    <xf numFmtId="195" fontId="0" fillId="0" borderId="0" xfId="0" applyNumberFormat="1"/>
    <xf numFmtId="172" fontId="89" fillId="0" borderId="0" xfId="0" applyNumberFormat="1" applyFont="1" applyAlignment="1">
      <alignment horizontal="center"/>
    </xf>
    <xf numFmtId="171" fontId="89" fillId="0" borderId="0" xfId="0" applyNumberFormat="1" applyFont="1" applyAlignment="1">
      <alignment horizontal="center"/>
    </xf>
    <xf numFmtId="0" fontId="105" fillId="0" borderId="0" xfId="0" applyFont="1" applyFill="1" applyBorder="1" applyAlignment="1">
      <alignment horizontal="left"/>
    </xf>
    <xf numFmtId="0" fontId="52" fillId="0" borderId="0" xfId="0" applyFont="1" applyAlignment="1">
      <alignment horizontal="center" wrapText="1"/>
    </xf>
    <xf numFmtId="0" fontId="0" fillId="0" borderId="0" xfId="0" applyAlignment="1">
      <alignment horizontal="center"/>
    </xf>
    <xf numFmtId="0" fontId="105" fillId="0" borderId="0" xfId="0" applyFont="1" applyFill="1" applyBorder="1" applyAlignment="1">
      <alignment horizontal="center"/>
    </xf>
    <xf numFmtId="0" fontId="89" fillId="0" borderId="0" xfId="0" applyFont="1" applyBorder="1" applyAlignment="1">
      <alignment horizontal="center" wrapText="1"/>
    </xf>
    <xf numFmtId="0" fontId="0" fillId="0" borderId="0" xfId="0"/>
    <xf numFmtId="0" fontId="52" fillId="0" borderId="0" xfId="0" applyFont="1" applyAlignment="1">
      <alignment horizontal="center"/>
    </xf>
    <xf numFmtId="2" fontId="0" fillId="20" borderId="0" xfId="0" applyNumberFormat="1" applyFill="1"/>
    <xf numFmtId="168" fontId="0" fillId="20" borderId="0" xfId="0" applyNumberFormat="1" applyFill="1"/>
    <xf numFmtId="0" fontId="78" fillId="0" borderId="0" xfId="0" applyFont="1" applyBorder="1" applyAlignment="1">
      <alignment horizontal="center"/>
    </xf>
    <xf numFmtId="0" fontId="89" fillId="0" borderId="0" xfId="0" applyFont="1" applyBorder="1" applyAlignment="1">
      <alignment wrapText="1"/>
    </xf>
    <xf numFmtId="0" fontId="89" fillId="0" borderId="0" xfId="0" applyFont="1" applyBorder="1" applyAlignment="1">
      <alignment horizontal="center"/>
    </xf>
    <xf numFmtId="0" fontId="0" fillId="0" borderId="14" xfId="0" applyBorder="1" applyAlignment="1">
      <alignment horizontal="center"/>
    </xf>
    <xf numFmtId="0" fontId="88" fillId="0" borderId="14" xfId="0" applyFont="1" applyBorder="1" applyAlignment="1">
      <alignment horizontal="center"/>
    </xf>
    <xf numFmtId="0" fontId="73" fillId="0" borderId="14" xfId="0" applyFont="1" applyBorder="1" applyAlignment="1">
      <alignment horizontal="center"/>
    </xf>
    <xf numFmtId="0" fontId="88" fillId="0" borderId="0" xfId="0" applyFont="1" applyBorder="1" applyAlignment="1">
      <alignment horizontal="center"/>
    </xf>
    <xf numFmtId="0" fontId="73" fillId="0" borderId="0" xfId="0" applyFont="1" applyBorder="1" applyAlignment="1">
      <alignment horizontal="center"/>
    </xf>
    <xf numFmtId="0" fontId="88" fillId="0" borderId="0" xfId="0" applyFont="1" applyBorder="1"/>
    <xf numFmtId="173" fontId="0" fillId="0" borderId="0" xfId="0" applyNumberFormat="1" applyFont="1" applyFill="1"/>
    <xf numFmtId="0" fontId="105" fillId="0" borderId="0" xfId="0" applyFont="1" applyFill="1" applyBorder="1" applyAlignment="1">
      <alignment horizontal="left" wrapText="1"/>
    </xf>
    <xf numFmtId="0" fontId="105" fillId="0" borderId="0" xfId="0" applyFont="1" applyFill="1" applyBorder="1" applyAlignment="1">
      <alignment horizontal="center"/>
    </xf>
    <xf numFmtId="0" fontId="0" fillId="0" borderId="0" xfId="0"/>
    <xf numFmtId="0" fontId="111" fillId="0" borderId="0" xfId="0" applyFont="1" applyFill="1" applyBorder="1" applyAlignment="1">
      <alignment horizontal="center" wrapText="1"/>
    </xf>
    <xf numFmtId="0" fontId="105" fillId="0" borderId="0" xfId="0" quotePrefix="1" applyFont="1" applyFill="1" applyBorder="1" applyAlignment="1">
      <alignment horizontal="center" wrapText="1"/>
    </xf>
    <xf numFmtId="2" fontId="6" fillId="0" borderId="0" xfId="0" applyNumberFormat="1" applyFont="1"/>
    <xf numFmtId="168" fontId="6" fillId="20" borderId="0" xfId="0" applyNumberFormat="1" applyFont="1" applyFill="1"/>
    <xf numFmtId="168" fontId="6" fillId="19" borderId="0" xfId="0" applyNumberFormat="1" applyFont="1" applyFill="1"/>
    <xf numFmtId="168" fontId="6" fillId="0" borderId="0" xfId="0" applyNumberFormat="1" applyFont="1" applyFill="1"/>
    <xf numFmtId="0" fontId="78" fillId="0" borderId="0" xfId="0" applyFont="1" applyAlignment="1">
      <alignment horizontal="center"/>
    </xf>
    <xf numFmtId="0" fontId="111" fillId="0" borderId="0" xfId="0" applyFont="1" applyFill="1" applyBorder="1" applyAlignment="1">
      <alignment horizontal="center" vertical="center" wrapText="1"/>
    </xf>
    <xf numFmtId="168" fontId="89" fillId="0" borderId="0" xfId="0" applyNumberFormat="1" applyFont="1" applyAlignment="1">
      <alignment horizontal="center" vertical="center"/>
    </xf>
    <xf numFmtId="2" fontId="89" fillId="0" borderId="0" xfId="0" applyNumberFormat="1" applyFont="1" applyAlignment="1">
      <alignment horizontal="center" vertical="center"/>
    </xf>
    <xf numFmtId="0" fontId="0" fillId="0" borderId="0" xfId="0" applyAlignment="1">
      <alignment vertical="center"/>
    </xf>
    <xf numFmtId="168" fontId="107" fillId="0" borderId="0" xfId="0" applyNumberFormat="1" applyFont="1" applyAlignment="1">
      <alignment horizontal="center" vertical="center"/>
    </xf>
    <xf numFmtId="2" fontId="107" fillId="0" borderId="0" xfId="0" applyNumberFormat="1" applyFont="1" applyAlignment="1">
      <alignment horizontal="center" vertical="center"/>
    </xf>
    <xf numFmtId="2" fontId="0" fillId="36" borderId="0" xfId="0" applyNumberFormat="1" applyFill="1"/>
    <xf numFmtId="2" fontId="0" fillId="24" borderId="0" xfId="0" applyNumberFormat="1" applyFill="1"/>
    <xf numFmtId="193" fontId="0" fillId="24" borderId="0" xfId="0" applyNumberFormat="1" applyFill="1"/>
    <xf numFmtId="0" fontId="0" fillId="24" borderId="0" xfId="0" applyFill="1"/>
    <xf numFmtId="168" fontId="0" fillId="24" borderId="0" xfId="0" applyNumberFormat="1" applyFill="1"/>
    <xf numFmtId="0" fontId="0" fillId="35" borderId="0" xfId="0" applyFill="1"/>
    <xf numFmtId="2" fontId="0" fillId="35" borderId="0" xfId="0" applyNumberFormat="1" applyFill="1"/>
    <xf numFmtId="168" fontId="6" fillId="40" borderId="0" xfId="0" applyNumberFormat="1" applyFont="1" applyFill="1"/>
    <xf numFmtId="2" fontId="0" fillId="40" borderId="0" xfId="0" applyNumberFormat="1" applyFill="1"/>
    <xf numFmtId="2" fontId="7" fillId="36" borderId="0" xfId="0" applyNumberFormat="1" applyFont="1" applyFill="1"/>
    <xf numFmtId="168" fontId="6" fillId="41" borderId="0" xfId="0" applyNumberFormat="1" applyFont="1" applyFill="1"/>
    <xf numFmtId="0" fontId="113" fillId="0" borderId="0" xfId="0" quotePrefix="1" applyFont="1" applyFill="1" applyBorder="1" applyAlignment="1">
      <alignment horizontal="center"/>
    </xf>
    <xf numFmtId="0" fontId="0" fillId="0" borderId="0" xfId="0"/>
    <xf numFmtId="0" fontId="113" fillId="0" borderId="0" xfId="0" applyFont="1" applyFill="1" applyBorder="1" applyAlignment="1">
      <alignment horizontal="center"/>
    </xf>
    <xf numFmtId="168" fontId="113" fillId="0" borderId="0" xfId="0" applyNumberFormat="1" applyFont="1" applyFill="1" applyBorder="1" applyAlignment="1">
      <alignment horizontal="center"/>
    </xf>
    <xf numFmtId="2" fontId="113" fillId="0" borderId="11" xfId="0" applyNumberFormat="1" applyFont="1" applyFill="1" applyBorder="1" applyAlignment="1">
      <alignment horizontal="center"/>
    </xf>
    <xf numFmtId="0" fontId="0" fillId="0" borderId="0" xfId="0"/>
    <xf numFmtId="0" fontId="116" fillId="0" borderId="0" xfId="0" applyFont="1"/>
    <xf numFmtId="2" fontId="72" fillId="0" borderId="0" xfId="0" applyNumberFormat="1" applyFont="1"/>
    <xf numFmtId="2" fontId="6" fillId="0" borderId="0" xfId="0" applyNumberFormat="1" applyFont="1" applyFill="1"/>
    <xf numFmtId="2" fontId="117" fillId="42" borderId="0" xfId="0" applyNumberFormat="1" applyFont="1" applyFill="1"/>
    <xf numFmtId="0" fontId="0" fillId="42" borderId="0" xfId="0" applyFill="1"/>
    <xf numFmtId="2" fontId="118" fillId="43" borderId="0" xfId="0" applyNumberFormat="1" applyFont="1" applyFill="1"/>
    <xf numFmtId="0" fontId="0" fillId="43" borderId="0" xfId="0" applyFill="1"/>
    <xf numFmtId="2" fontId="0" fillId="43" borderId="0" xfId="0" applyNumberFormat="1" applyFill="1"/>
    <xf numFmtId="0" fontId="118" fillId="43" borderId="0" xfId="0" applyFont="1" applyFill="1"/>
    <xf numFmtId="1" fontId="118" fillId="43" borderId="0" xfId="0" applyNumberFormat="1" applyFont="1" applyFill="1"/>
    <xf numFmtId="2" fontId="53" fillId="43" borderId="0" xfId="0" applyNumberFormat="1" applyFont="1" applyFill="1"/>
    <xf numFmtId="2" fontId="117" fillId="43" borderId="0" xfId="0" applyNumberFormat="1" applyFont="1" applyFill="1"/>
    <xf numFmtId="0" fontId="7" fillId="43" borderId="0" xfId="0" applyFont="1" applyFill="1"/>
    <xf numFmtId="0" fontId="0" fillId="43" borderId="0" xfId="0" applyFont="1" applyFill="1"/>
    <xf numFmtId="2" fontId="6" fillId="43" borderId="0" xfId="0" applyNumberFormat="1" applyFont="1" applyFill="1"/>
    <xf numFmtId="1" fontId="0" fillId="43" borderId="0" xfId="0" applyNumberFormat="1" applyFill="1"/>
    <xf numFmtId="9" fontId="0" fillId="43" borderId="0" xfId="852" applyFont="1" applyFill="1"/>
    <xf numFmtId="0" fontId="6" fillId="43" borderId="0" xfId="0" applyFont="1" applyFill="1"/>
    <xf numFmtId="0" fontId="53" fillId="43" borderId="0" xfId="0" applyFont="1" applyFill="1"/>
    <xf numFmtId="2" fontId="6" fillId="36" borderId="0" xfId="0" applyNumberFormat="1" applyFont="1" applyFill="1"/>
    <xf numFmtId="9" fontId="118" fillId="43" borderId="0" xfId="852" applyFont="1" applyFill="1"/>
    <xf numFmtId="0" fontId="6" fillId="41" borderId="0" xfId="0" applyFont="1" applyFill="1"/>
    <xf numFmtId="2" fontId="6" fillId="41" borderId="0" xfId="0" applyNumberFormat="1" applyFont="1" applyFill="1"/>
    <xf numFmtId="1" fontId="7" fillId="43" borderId="0" xfId="0" applyNumberFormat="1" applyFont="1" applyFill="1"/>
    <xf numFmtId="9" fontId="7" fillId="43" borderId="0" xfId="852" applyFont="1" applyFill="1"/>
    <xf numFmtId="9" fontId="0" fillId="0" borderId="0" xfId="0" applyNumberFormat="1" applyFont="1"/>
    <xf numFmtId="2" fontId="118" fillId="41" borderId="0" xfId="0" applyNumberFormat="1" applyFont="1" applyFill="1"/>
    <xf numFmtId="0" fontId="52" fillId="0" borderId="0" xfId="0" applyFont="1" applyAlignment="1">
      <alignment horizontal="center" wrapText="1"/>
    </xf>
    <xf numFmtId="0" fontId="52" fillId="0" borderId="0" xfId="0" applyNumberFormat="1" applyFont="1" applyAlignment="1">
      <alignment horizontal="center" wrapText="1"/>
    </xf>
    <xf numFmtId="0" fontId="73" fillId="0" borderId="11" xfId="0" quotePrefix="1" applyFont="1" applyBorder="1" applyAlignment="1">
      <alignment horizontal="center"/>
    </xf>
    <xf numFmtId="0" fontId="31" fillId="0" borderId="0" xfId="0" applyFont="1" applyAlignment="1">
      <alignment horizontal="center"/>
    </xf>
    <xf numFmtId="0" fontId="32" fillId="0" borderId="11" xfId="0" applyFont="1" applyBorder="1" applyAlignment="1">
      <alignment horizontal="center" vertical="center"/>
    </xf>
    <xf numFmtId="0" fontId="27" fillId="0" borderId="15" xfId="0" applyFont="1" applyBorder="1" applyAlignment="1">
      <alignment horizontal="center" vertical="center" wrapText="1"/>
    </xf>
    <xf numFmtId="0" fontId="27" fillId="0" borderId="0" xfId="0" applyFont="1" applyBorder="1" applyAlignment="1">
      <alignment horizontal="center" vertical="center"/>
    </xf>
    <xf numFmtId="0" fontId="0" fillId="0" borderId="0" xfId="0" applyAlignment="1">
      <alignment horizontal="center"/>
    </xf>
    <xf numFmtId="0" fontId="32" fillId="0" borderId="0" xfId="0" applyFont="1" applyBorder="1" applyAlignment="1">
      <alignment horizontal="center" vertical="center"/>
    </xf>
    <xf numFmtId="0" fontId="27" fillId="0" borderId="15" xfId="0" applyFont="1" applyBorder="1" applyAlignment="1">
      <alignment horizontal="center"/>
    </xf>
    <xf numFmtId="0" fontId="105" fillId="0" borderId="12" xfId="0" applyFont="1" applyFill="1" applyBorder="1" applyAlignment="1">
      <alignment horizontal="center"/>
    </xf>
    <xf numFmtId="0" fontId="105" fillId="0" borderId="0" xfId="0" applyFont="1" applyFill="1" applyBorder="1" applyAlignment="1">
      <alignment horizontal="center"/>
    </xf>
    <xf numFmtId="0" fontId="105" fillId="0" borderId="12" xfId="0" applyFont="1" applyFill="1" applyBorder="1" applyAlignment="1">
      <alignment horizontal="left" wrapText="1"/>
    </xf>
    <xf numFmtId="0" fontId="105" fillId="0" borderId="0" xfId="0" applyFont="1" applyFill="1" applyBorder="1" applyAlignment="1">
      <alignment horizontal="left" wrapText="1"/>
    </xf>
    <xf numFmtId="0" fontId="105" fillId="0" borderId="12" xfId="0" applyFont="1" applyFill="1" applyBorder="1" applyAlignment="1">
      <alignment horizontal="center" vertical="center" wrapText="1"/>
    </xf>
    <xf numFmtId="0" fontId="105" fillId="0" borderId="0" xfId="0" applyFont="1" applyFill="1" applyBorder="1" applyAlignment="1">
      <alignment horizontal="center" vertical="center" wrapText="1"/>
    </xf>
    <xf numFmtId="0" fontId="105" fillId="0" borderId="12" xfId="0" applyFont="1" applyFill="1" applyBorder="1" applyAlignment="1">
      <alignment horizontal="center" wrapText="1"/>
    </xf>
    <xf numFmtId="0" fontId="105" fillId="0" borderId="0" xfId="0" applyFont="1" applyFill="1" applyBorder="1" applyAlignment="1">
      <alignment horizontal="center" wrapText="1"/>
    </xf>
    <xf numFmtId="0" fontId="89" fillId="0" borderId="12" xfId="0" applyFont="1" applyBorder="1" applyAlignment="1">
      <alignment horizontal="center" wrapText="1"/>
    </xf>
    <xf numFmtId="0" fontId="89" fillId="0" borderId="0" xfId="0" applyFont="1" applyBorder="1" applyAlignment="1">
      <alignment horizontal="center" wrapText="1"/>
    </xf>
    <xf numFmtId="0" fontId="89" fillId="0" borderId="12" xfId="0" applyFont="1" applyBorder="1" applyAlignment="1">
      <alignment horizontal="center" vertical="center" wrapText="1"/>
    </xf>
    <xf numFmtId="0" fontId="89" fillId="0" borderId="0" xfId="0" applyFont="1" applyBorder="1" applyAlignment="1">
      <alignment horizontal="center" vertical="center" wrapText="1"/>
    </xf>
    <xf numFmtId="0" fontId="73" fillId="0" borderId="0" xfId="0" quotePrefix="1" applyFont="1" applyBorder="1" applyAlignment="1">
      <alignment horizontal="center" vertical="center"/>
    </xf>
    <xf numFmtId="0" fontId="27" fillId="0" borderId="15" xfId="0" applyFont="1" applyBorder="1" applyAlignment="1">
      <alignment horizontal="center" vertical="center"/>
    </xf>
    <xf numFmtId="0" fontId="73" fillId="0" borderId="0" xfId="0" quotePrefix="1" applyFont="1" applyAlignment="1">
      <alignment horizontal="center" vertical="center" wrapText="1"/>
    </xf>
    <xf numFmtId="0" fontId="27" fillId="0" borderId="0" xfId="0" applyFont="1" applyAlignment="1">
      <alignment horizontal="center"/>
    </xf>
    <xf numFmtId="0" fontId="27" fillId="0" borderId="14" xfId="0" applyFont="1" applyBorder="1" applyAlignment="1">
      <alignment horizontal="center" vertical="center"/>
    </xf>
    <xf numFmtId="0" fontId="73" fillId="0" borderId="0" xfId="0" quotePrefix="1" applyFont="1" applyAlignment="1">
      <alignment horizontal="center" wrapText="1"/>
    </xf>
    <xf numFmtId="0" fontId="27" fillId="0" borderId="14" xfId="0" applyFont="1" applyBorder="1" applyAlignment="1">
      <alignment horizontal="center" vertical="center" wrapText="1"/>
    </xf>
    <xf numFmtId="0" fontId="96" fillId="0" borderId="18" xfId="0" applyFont="1" applyBorder="1" applyAlignment="1">
      <alignment horizontal="left" vertical="center" wrapText="1"/>
    </xf>
    <xf numFmtId="0" fontId="89" fillId="0" borderId="17" xfId="0" applyFont="1" applyBorder="1" applyAlignment="1">
      <alignment vertical="center" wrapText="1"/>
    </xf>
    <xf numFmtId="0" fontId="94" fillId="0" borderId="12" xfId="0" applyFont="1" applyBorder="1" applyAlignment="1">
      <alignment horizontal="center" vertical="center" wrapText="1"/>
    </xf>
    <xf numFmtId="0" fontId="89" fillId="0" borderId="0" xfId="0" applyFont="1" applyAlignment="1">
      <alignment vertical="center" wrapText="1"/>
    </xf>
    <xf numFmtId="0" fontId="89" fillId="0" borderId="16" xfId="0" applyFont="1" applyBorder="1" applyAlignment="1">
      <alignment vertical="center" wrapText="1"/>
    </xf>
    <xf numFmtId="0" fontId="94" fillId="0" borderId="0" xfId="0" applyFont="1" applyAlignment="1">
      <alignment horizontal="center" vertical="center" wrapText="1"/>
    </xf>
    <xf numFmtId="0" fontId="94" fillId="0" borderId="16" xfId="0" applyFont="1" applyBorder="1" applyAlignment="1">
      <alignment horizontal="center" vertical="center" wrapText="1"/>
    </xf>
    <xf numFmtId="0" fontId="98" fillId="0" borderId="0" xfId="0" applyFont="1" applyAlignment="1">
      <alignment vertical="center"/>
    </xf>
    <xf numFmtId="0" fontId="98" fillId="0" borderId="0" xfId="0" applyFont="1" applyAlignment="1">
      <alignment horizontal="right" vertical="center"/>
    </xf>
    <xf numFmtId="0" fontId="99" fillId="0" borderId="0" xfId="0" applyFont="1" applyAlignment="1">
      <alignment vertical="center"/>
    </xf>
    <xf numFmtId="0" fontId="30" fillId="0" borderId="8" xfId="22" applyFont="1" applyFill="1" applyBorder="1" applyAlignment="1"/>
    <xf numFmtId="0" fontId="31" fillId="0" borderId="0" xfId="22" applyFont="1" applyFill="1" applyBorder="1" applyAlignment="1"/>
    <xf numFmtId="0" fontId="30" fillId="0" borderId="0" xfId="22" applyFont="1" applyFill="1" applyBorder="1" applyAlignment="1"/>
  </cellXfs>
  <cellStyles count="863">
    <cellStyle name="20 % - Accent1" xfId="38"/>
    <cellStyle name="20 % - Accent2" xfId="39"/>
    <cellStyle name="20 % - Accent3" xfId="40"/>
    <cellStyle name="20 % - Accent4" xfId="41"/>
    <cellStyle name="20 % - Accent5" xfId="42"/>
    <cellStyle name="20 % - Accent6" xfId="43"/>
    <cellStyle name="40 % - Accent1" xfId="44"/>
    <cellStyle name="40 % - Accent2" xfId="45"/>
    <cellStyle name="40 % - Accent3" xfId="46"/>
    <cellStyle name="40 % - Accent4" xfId="47"/>
    <cellStyle name="40 % - Accent5" xfId="48"/>
    <cellStyle name="40 % - Accent6" xfId="49"/>
    <cellStyle name="60 % - Accent1" xfId="50"/>
    <cellStyle name="60 % - Accent2" xfId="51"/>
    <cellStyle name="60 % - Accent3" xfId="52"/>
    <cellStyle name="60 % - Accent4" xfId="53"/>
    <cellStyle name="60 % - Accent5" xfId="54"/>
    <cellStyle name="60 % - Accent6" xfId="55"/>
    <cellStyle name="ANCLAS,REZONES Y SUS PARTES,DE FUNDICION,DE HIERRO O DE ACERO" xfId="56"/>
    <cellStyle name="Avertissement" xfId="57"/>
    <cellStyle name="Bon" xfId="58"/>
    <cellStyle name="caché" xfId="1"/>
    <cellStyle name="Calcul" xfId="59"/>
    <cellStyle name="Cellule liée" xfId="60"/>
    <cellStyle name="Comma" xfId="2" builtinId="3"/>
    <cellStyle name="Comma 2" xfId="3"/>
    <cellStyle name="Comma 3" xfId="61"/>
    <cellStyle name="Comma 3 2" xfId="62"/>
    <cellStyle name="Comma 4" xfId="63"/>
    <cellStyle name="Comma(0)" xfId="4"/>
    <cellStyle name="Comma(3)" xfId="5"/>
    <cellStyle name="Comma[0]" xfId="6"/>
    <cellStyle name="Comma[1]" xfId="7"/>
    <cellStyle name="Comma[2]__" xfId="8"/>
    <cellStyle name="Comma[3]" xfId="9"/>
    <cellStyle name="Comma0" xfId="10"/>
    <cellStyle name="Commentaire" xfId="64"/>
    <cellStyle name="Currency0" xfId="11"/>
    <cellStyle name="Date" xfId="12"/>
    <cellStyle name="Date 2" xfId="487"/>
    <cellStyle name="Date 3" xfId="503"/>
    <cellStyle name="Dezimal_03-09-03" xfId="13"/>
    <cellStyle name="En-tête 1" xfId="14"/>
    <cellStyle name="En-tête 1 2" xfId="488"/>
    <cellStyle name="En-tête 1_Feuil3" xfId="496"/>
    <cellStyle name="En-tête 2" xfId="15"/>
    <cellStyle name="En-tête 2 2" xfId="489"/>
    <cellStyle name="En-tête 2_Feuil3" xfId="497"/>
    <cellStyle name="Entrée" xfId="65"/>
    <cellStyle name="Euro" xfId="66"/>
    <cellStyle name="Euro 2" xfId="67"/>
    <cellStyle name="Euro 3" xfId="68"/>
    <cellStyle name="Euro 4" xfId="69"/>
    <cellStyle name="Euro 5" xfId="70"/>
    <cellStyle name="F2" xfId="71"/>
    <cellStyle name="F3" xfId="72"/>
    <cellStyle name="F4" xfId="73"/>
    <cellStyle name="F5" xfId="74"/>
    <cellStyle name="F6" xfId="75"/>
    <cellStyle name="F7" xfId="76"/>
    <cellStyle name="F8" xfId="77"/>
    <cellStyle name="Financier0" xfId="16"/>
    <cellStyle name="Financier0 2" xfId="490"/>
    <cellStyle name="Fixed" xfId="17"/>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Followed Hyperlink" xfId="719" builtinId="9" hidden="1"/>
    <cellStyle name="Followed Hyperlink" xfId="721" builtinId="9" hidden="1"/>
    <cellStyle name="Followed Hyperlink" xfId="723" builtinId="9" hidden="1"/>
    <cellStyle name="Followed Hyperlink" xfId="725" builtinId="9" hidden="1"/>
    <cellStyle name="Followed Hyperlink" xfId="727" builtinId="9" hidden="1"/>
    <cellStyle name="Followed Hyperlink" xfId="729" builtinId="9" hidden="1"/>
    <cellStyle name="Followed Hyperlink" xfId="731" builtinId="9" hidden="1"/>
    <cellStyle name="Followed Hyperlink" xfId="733" builtinId="9" hidden="1"/>
    <cellStyle name="Followed Hyperlink" xfId="735" builtinId="9" hidden="1"/>
    <cellStyle name="Followed Hyperlink" xfId="737" builtinId="9" hidden="1"/>
    <cellStyle name="Followed Hyperlink" xfId="739" builtinId="9" hidden="1"/>
    <cellStyle name="Followed Hyperlink" xfId="741" builtinId="9" hidden="1"/>
    <cellStyle name="Followed Hyperlink" xfId="743" builtinId="9" hidden="1"/>
    <cellStyle name="Followed Hyperlink" xfId="745" builtinId="9" hidden="1"/>
    <cellStyle name="Followed Hyperlink" xfId="747" builtinId="9" hidden="1"/>
    <cellStyle name="Followed Hyperlink" xfId="749" builtinId="9" hidden="1"/>
    <cellStyle name="Followed Hyperlink" xfId="751" builtinId="9" hidden="1"/>
    <cellStyle name="Followed Hyperlink" xfId="753" builtinId="9" hidden="1"/>
    <cellStyle name="Followed Hyperlink" xfId="755" builtinId="9" hidden="1"/>
    <cellStyle name="Followed Hyperlink" xfId="757" builtinId="9" hidden="1"/>
    <cellStyle name="Followed Hyperlink" xfId="759" builtinId="9" hidden="1"/>
    <cellStyle name="Followed Hyperlink" xfId="761" builtinId="9" hidden="1"/>
    <cellStyle name="Followed Hyperlink" xfId="763" builtinId="9" hidden="1"/>
    <cellStyle name="Followed Hyperlink" xfId="765" builtinId="9" hidden="1"/>
    <cellStyle name="Followed Hyperlink" xfId="767" builtinId="9" hidden="1"/>
    <cellStyle name="Followed Hyperlink" xfId="769" builtinId="9" hidden="1"/>
    <cellStyle name="Followed Hyperlink" xfId="771" builtinId="9" hidden="1"/>
    <cellStyle name="Followed Hyperlink" xfId="773" builtinId="9" hidden="1"/>
    <cellStyle name="Followed Hyperlink" xfId="775" builtinId="9" hidden="1"/>
    <cellStyle name="Followed Hyperlink" xfId="777" builtinId="9" hidden="1"/>
    <cellStyle name="Followed Hyperlink" xfId="779" builtinId="9" hidden="1"/>
    <cellStyle name="Followed Hyperlink" xfId="781" builtinId="9" hidden="1"/>
    <cellStyle name="Followed Hyperlink" xfId="783" builtinId="9" hidden="1"/>
    <cellStyle name="Followed Hyperlink" xfId="785" builtinId="9" hidden="1"/>
    <cellStyle name="Followed Hyperlink" xfId="787" builtinId="9" hidden="1"/>
    <cellStyle name="Followed Hyperlink" xfId="789" builtinId="9" hidden="1"/>
    <cellStyle name="Followed Hyperlink" xfId="791" builtinId="9" hidden="1"/>
    <cellStyle name="Followed Hyperlink" xfId="793" builtinId="9" hidden="1"/>
    <cellStyle name="Followed Hyperlink" xfId="794" builtinId="9" hidden="1"/>
    <cellStyle name="Followed Hyperlink" xfId="795" builtinId="9" hidden="1"/>
    <cellStyle name="Followed Hyperlink" xfId="796" builtinId="9" hidden="1"/>
    <cellStyle name="Followed Hyperlink" xfId="797" builtinId="9" hidden="1"/>
    <cellStyle name="Followed Hyperlink" xfId="798" builtinId="9" hidden="1"/>
    <cellStyle name="Followed Hyperlink" xfId="799" builtinId="9" hidden="1"/>
    <cellStyle name="Followed Hyperlink" xfId="800" builtinId="9" hidden="1"/>
    <cellStyle name="Followed Hyperlink" xfId="801" builtinId="9" hidden="1"/>
    <cellStyle name="Followed Hyperlink" xfId="802" builtinId="9" hidden="1"/>
    <cellStyle name="Followed Hyperlink" xfId="803" builtinId="9" hidden="1"/>
    <cellStyle name="Followed Hyperlink" xfId="804" builtinId="9" hidden="1"/>
    <cellStyle name="Followed Hyperlink" xfId="805" builtinId="9" hidden="1"/>
    <cellStyle name="Followed Hyperlink" xfId="806" builtinId="9" hidden="1"/>
    <cellStyle name="Followed Hyperlink" xfId="807" builtinId="9" hidden="1"/>
    <cellStyle name="Followed Hyperlink" xfId="808" builtinId="9" hidden="1"/>
    <cellStyle name="Followed Hyperlink" xfId="809" builtinId="9" hidden="1"/>
    <cellStyle name="Followed Hyperlink" xfId="810" builtinId="9" hidden="1"/>
    <cellStyle name="Followed Hyperlink" xfId="811" builtinId="9" hidden="1"/>
    <cellStyle name="Followed Hyperlink" xfId="812" builtinId="9" hidden="1"/>
    <cellStyle name="Followed Hyperlink" xfId="813" builtinId="9" hidden="1"/>
    <cellStyle name="Followed Hyperlink" xfId="814" builtinId="9" hidden="1"/>
    <cellStyle name="Followed Hyperlink" xfId="815" builtinId="9" hidden="1"/>
    <cellStyle name="Followed Hyperlink" xfId="816" builtinId="9" hidden="1"/>
    <cellStyle name="Followed Hyperlink" xfId="817" builtinId="9" hidden="1"/>
    <cellStyle name="Followed Hyperlink" xfId="818" builtinId="9" hidden="1"/>
    <cellStyle name="Followed Hyperlink" xfId="819" builtinId="9" hidden="1"/>
    <cellStyle name="Followed Hyperlink" xfId="820" builtinId="9" hidden="1"/>
    <cellStyle name="Followed Hyperlink" xfId="821" builtinId="9" hidden="1"/>
    <cellStyle name="Followed Hyperlink" xfId="822" builtinId="9" hidden="1"/>
    <cellStyle name="Followed Hyperlink" xfId="823" builtinId="9" hidden="1"/>
    <cellStyle name="Followed Hyperlink" xfId="824" builtinId="9" hidden="1"/>
    <cellStyle name="Followed Hyperlink" xfId="825" builtinId="9" hidden="1"/>
    <cellStyle name="Followed Hyperlink" xfId="826" builtinId="9" hidden="1"/>
    <cellStyle name="Followed Hyperlink" xfId="827" builtinId="9" hidden="1"/>
    <cellStyle name="Followed Hyperlink" xfId="828" builtinId="9" hidden="1"/>
    <cellStyle name="Followed Hyperlink" xfId="829" builtinId="9" hidden="1"/>
    <cellStyle name="Followed Hyperlink" xfId="830" builtinId="9" hidden="1"/>
    <cellStyle name="Followed Hyperlink" xfId="831" builtinId="9" hidden="1"/>
    <cellStyle name="Followed Hyperlink" xfId="832" builtinId="9" hidden="1"/>
    <cellStyle name="Followed Hyperlink" xfId="833" builtinId="9" hidden="1"/>
    <cellStyle name="Followed Hyperlink" xfId="834" builtinId="9" hidden="1"/>
    <cellStyle name="Followed Hyperlink" xfId="835" builtinId="9" hidden="1"/>
    <cellStyle name="Followed Hyperlink" xfId="836" builtinId="9" hidden="1"/>
    <cellStyle name="Followed Hyperlink" xfId="837" builtinId="9" hidden="1"/>
    <cellStyle name="Followed Hyperlink" xfId="838" builtinId="9" hidden="1"/>
    <cellStyle name="Followed Hyperlink" xfId="839" builtinId="9" hidden="1"/>
    <cellStyle name="Followed Hyperlink" xfId="840" builtinId="9" hidden="1"/>
    <cellStyle name="Followed Hyperlink" xfId="841" builtinId="9" hidden="1"/>
    <cellStyle name="Followed Hyperlink" xfId="842" builtinId="9" hidden="1"/>
    <cellStyle name="Followed Hyperlink" xfId="843" builtinId="9" hidden="1"/>
    <cellStyle name="Followed Hyperlink" xfId="844" builtinId="9" hidden="1"/>
    <cellStyle name="Followed Hyperlink" xfId="845" builtinId="9" hidden="1"/>
    <cellStyle name="Followed Hyperlink" xfId="846" builtinId="9" hidden="1"/>
    <cellStyle name="Followed Hyperlink" xfId="847" builtinId="9" hidden="1"/>
    <cellStyle name="Followed Hyperlink" xfId="848" builtinId="9" hidden="1"/>
    <cellStyle name="Followed Hyperlink" xfId="849" builtinId="9" hidden="1"/>
    <cellStyle name="Followed Hyperlink" xfId="850" builtinId="9" hidden="1"/>
    <cellStyle name="Followed Hyperlink" xfId="851" builtinId="9" hidden="1"/>
    <cellStyle name="Followed Hyperlink" xfId="860" builtinId="9" hidden="1"/>
    <cellStyle name="Followed Hyperlink" xfId="861" builtinId="9" hidden="1"/>
    <cellStyle name="Followed Hyperlink" xfId="862" builtinId="9" hidden="1"/>
    <cellStyle name="Heading1" xfId="78"/>
    <cellStyle name="Heading2" xfId="79"/>
    <cellStyle name="Hipervínculo" xfId="80"/>
    <cellStyle name="Hipervínculo visitado" xfId="81"/>
    <cellStyle name="Hipervínculo_cdr21y22(sunatdptos)" xfId="82"/>
    <cellStyle name="Hyperlink" xfId="136" builtinId="8" hidden="1"/>
    <cellStyle name="Hyperlink" xfId="138" builtinId="8" hidden="1"/>
    <cellStyle name="Hyperlink" xfId="140" builtinId="8" hidden="1"/>
    <cellStyle name="Hyperlink" xfId="142"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510" builtinId="8" hidden="1"/>
    <cellStyle name="Hyperlink" xfId="512"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Hyperlink" xfId="672" builtinId="8" hidden="1"/>
    <cellStyle name="Hyperlink" xfId="674" builtinId="8" hidden="1"/>
    <cellStyle name="Hyperlink" xfId="676" builtinId="8" hidden="1"/>
    <cellStyle name="Hyperlink" xfId="678" builtinId="8" hidden="1"/>
    <cellStyle name="Hyperlink" xfId="680" builtinId="8" hidden="1"/>
    <cellStyle name="Hyperlink" xfId="682" builtinId="8" hidden="1"/>
    <cellStyle name="Hyperlink" xfId="684" builtinId="8" hidden="1"/>
    <cellStyle name="Hyperlink" xfId="686" builtinId="8" hidden="1"/>
    <cellStyle name="Hyperlink" xfId="688" builtinId="8" hidden="1"/>
    <cellStyle name="Hyperlink" xfId="690" builtinId="8" hidden="1"/>
    <cellStyle name="Hyperlink" xfId="692" builtinId="8" hidden="1"/>
    <cellStyle name="Hyperlink" xfId="694" builtinId="8" hidden="1"/>
    <cellStyle name="Hyperlink" xfId="696" builtinId="8" hidden="1"/>
    <cellStyle name="Hyperlink" xfId="698" builtinId="8" hidden="1"/>
    <cellStyle name="Hyperlink" xfId="700" builtinId="8" hidden="1"/>
    <cellStyle name="Hyperlink" xfId="702" builtinId="8" hidden="1"/>
    <cellStyle name="Hyperlink" xfId="704" builtinId="8" hidden="1"/>
    <cellStyle name="Hyperlink" xfId="706" builtinId="8" hidden="1"/>
    <cellStyle name="Hyperlink" xfId="708" builtinId="8" hidden="1"/>
    <cellStyle name="Hyperlink" xfId="710" builtinId="8" hidden="1"/>
    <cellStyle name="Hyperlink" xfId="712" builtinId="8" hidden="1"/>
    <cellStyle name="Hyperlink" xfId="714" builtinId="8" hidden="1"/>
    <cellStyle name="Hyperlink" xfId="716" builtinId="8" hidden="1"/>
    <cellStyle name="Hyperlink" xfId="718" builtinId="8" hidden="1"/>
    <cellStyle name="Hyperlink" xfId="720" builtinId="8" hidden="1"/>
    <cellStyle name="Hyperlink" xfId="722" builtinId="8" hidden="1"/>
    <cellStyle name="Hyperlink" xfId="724" builtinId="8" hidden="1"/>
    <cellStyle name="Hyperlink" xfId="726" builtinId="8" hidden="1"/>
    <cellStyle name="Hyperlink" xfId="728" builtinId="8" hidden="1"/>
    <cellStyle name="Hyperlink" xfId="730" builtinId="8" hidden="1"/>
    <cellStyle name="Hyperlink" xfId="732" builtinId="8" hidden="1"/>
    <cellStyle name="Hyperlink" xfId="734" builtinId="8" hidden="1"/>
    <cellStyle name="Hyperlink" xfId="736" builtinId="8" hidden="1"/>
    <cellStyle name="Hyperlink" xfId="738" builtinId="8" hidden="1"/>
    <cellStyle name="Hyperlink" xfId="740" builtinId="8" hidden="1"/>
    <cellStyle name="Hyperlink" xfId="742" builtinId="8" hidden="1"/>
    <cellStyle name="Hyperlink" xfId="744" builtinId="8" hidden="1"/>
    <cellStyle name="Hyperlink" xfId="746" builtinId="8" hidden="1"/>
    <cellStyle name="Hyperlink" xfId="748" builtinId="8" hidden="1"/>
    <cellStyle name="Hyperlink" xfId="750" builtinId="8" hidden="1"/>
    <cellStyle name="Hyperlink" xfId="752" builtinId="8" hidden="1"/>
    <cellStyle name="Hyperlink" xfId="754" builtinId="8" hidden="1"/>
    <cellStyle name="Hyperlink" xfId="756" builtinId="8" hidden="1"/>
    <cellStyle name="Hyperlink" xfId="758" builtinId="8" hidden="1"/>
    <cellStyle name="Hyperlink" xfId="760" builtinId="8" hidden="1"/>
    <cellStyle name="Hyperlink" xfId="762" builtinId="8" hidden="1"/>
    <cellStyle name="Hyperlink" xfId="764" builtinId="8" hidden="1"/>
    <cellStyle name="Hyperlink" xfId="766" builtinId="8" hidden="1"/>
    <cellStyle name="Hyperlink" xfId="768" builtinId="8" hidden="1"/>
    <cellStyle name="Hyperlink" xfId="770" builtinId="8" hidden="1"/>
    <cellStyle name="Hyperlink" xfId="772" builtinId="8" hidden="1"/>
    <cellStyle name="Hyperlink" xfId="774" builtinId="8" hidden="1"/>
    <cellStyle name="Hyperlink" xfId="776" builtinId="8" hidden="1"/>
    <cellStyle name="Hyperlink" xfId="778" builtinId="8" hidden="1"/>
    <cellStyle name="Hyperlink" xfId="780" builtinId="8" hidden="1"/>
    <cellStyle name="Hyperlink" xfId="782" builtinId="8" hidden="1"/>
    <cellStyle name="Hyperlink" xfId="784" builtinId="8" hidden="1"/>
    <cellStyle name="Hyperlink" xfId="786" builtinId="8" hidden="1"/>
    <cellStyle name="Hyperlink" xfId="788" builtinId="8" hidden="1"/>
    <cellStyle name="Hyperlink" xfId="790" builtinId="8" hidden="1"/>
    <cellStyle name="Hyperlink" xfId="792" builtinId="8"/>
    <cellStyle name="Hyperlink 2" xfId="18"/>
    <cellStyle name="Insatisfaisant" xfId="83"/>
    <cellStyle name="Migliaia_Italyresults" xfId="84"/>
    <cellStyle name="Millares [0]_PRUEBA" xfId="85"/>
    <cellStyle name="Millares_PRUEBA" xfId="86"/>
    <cellStyle name="Milliers 2" xfId="501"/>
    <cellStyle name="Milliers 3" xfId="499"/>
    <cellStyle name="Milliers 4" xfId="507"/>
    <cellStyle name="Milliers 5" xfId="500"/>
    <cellStyle name="Milliers 6" xfId="508"/>
    <cellStyle name="Moneda [0]_PRUEBA" xfId="87"/>
    <cellStyle name="Moneda_PRUEBA" xfId="88"/>
    <cellStyle name="Monétaire0" xfId="19"/>
    <cellStyle name="Monétaire0 2" xfId="491"/>
    <cellStyle name="Motif" xfId="89"/>
    <cellStyle name="negrita" xfId="90"/>
    <cellStyle name="Neutre" xfId="91"/>
    <cellStyle name="No-definido" xfId="92"/>
    <cellStyle name="Normal" xfId="0" builtinId="0"/>
    <cellStyle name="Normal 10" xfId="436"/>
    <cellStyle name="Normal 11" xfId="486"/>
    <cellStyle name="Normal 12" xfId="504"/>
    <cellStyle name="Normal 13" xfId="506"/>
    <cellStyle name="Normal 2" xfId="20"/>
    <cellStyle name="Normal 2 2" xfId="93"/>
    <cellStyle name="Normal 2 3" xfId="94"/>
    <cellStyle name="Normal 2 4" xfId="37"/>
    <cellStyle name="Normal 2_AccumulationEquation" xfId="95"/>
    <cellStyle name="Normal 3" xfId="21"/>
    <cellStyle name="Normal 3 2" xfId="96"/>
    <cellStyle name="Normal 3 3" xfId="853"/>
    <cellStyle name="Normal 3_AccumulationEquation" xfId="97"/>
    <cellStyle name="Normal 4" xfId="22"/>
    <cellStyle name="Normal 4 2" xfId="98"/>
    <cellStyle name="Normal 5" xfId="99"/>
    <cellStyle name="Normal 5 2" xfId="100"/>
    <cellStyle name="Normal 5 3" xfId="101"/>
    <cellStyle name="Normal 6" xfId="102"/>
    <cellStyle name="Normal 6 2" xfId="103"/>
    <cellStyle name="Normal 7" xfId="104"/>
    <cellStyle name="Normal 8" xfId="105"/>
    <cellStyle name="Normal 9" xfId="144"/>
    <cellStyle name="Normal_Feuil3" xfId="509"/>
    <cellStyle name="Normal_TabAnnexeH" xfId="492"/>
    <cellStyle name="Normal_TabAnnexeH 2" xfId="502"/>
    <cellStyle name="Normal_Villa1890-1985" xfId="493"/>
    <cellStyle name="Normal-blank" xfId="23"/>
    <cellStyle name="Normal-bottom" xfId="24"/>
    <cellStyle name="Normal-center" xfId="25"/>
    <cellStyle name="Normal-droit" xfId="26"/>
    <cellStyle name="Normal-top" xfId="27"/>
    <cellStyle name="Normale_Italyresults" xfId="106"/>
    <cellStyle name="normální_Nove vystupy_DOPOCTENE" xfId="28"/>
    <cellStyle name="Nuovo" xfId="107"/>
    <cellStyle name="pais" xfId="108"/>
    <cellStyle name="Percent" xfId="447" builtinId="5"/>
    <cellStyle name="Percent 2" xfId="29"/>
    <cellStyle name="Percent 2 2" xfId="109"/>
    <cellStyle name="Percent 2 3" xfId="110"/>
    <cellStyle name="Percent 2 4" xfId="854"/>
    <cellStyle name="Percent 3" xfId="111"/>
    <cellStyle name="Percent 4" xfId="112"/>
    <cellStyle name="Percent 5" xfId="113"/>
    <cellStyle name="Percent 6" xfId="145"/>
    <cellStyle name="Percent 7" xfId="852"/>
    <cellStyle name="periodo" xfId="114"/>
    <cellStyle name="Pourcentage 2" xfId="115"/>
    <cellStyle name="Pourcentage 3" xfId="116"/>
    <cellStyle name="Pourcentage 3 2" xfId="117"/>
    <cellStyle name="Pourcentage 4" xfId="118"/>
    <cellStyle name="Pourcentage 5" xfId="855"/>
    <cellStyle name="rango" xfId="119"/>
    <cellStyle name="Remarque" xfId="120"/>
    <cellStyle name="Satisfaisant" xfId="121"/>
    <cellStyle name="source" xfId="122"/>
    <cellStyle name="Standard 11" xfId="123"/>
    <cellStyle name="Standard_2 + 3" xfId="124"/>
    <cellStyle name="Style 1" xfId="30"/>
    <cellStyle name="Style 24" xfId="31"/>
    <cellStyle name="Style 25" xfId="32"/>
    <cellStyle name="style_col_headings" xfId="33"/>
    <cellStyle name="TEXT" xfId="34"/>
    <cellStyle name="Texte explicatif" xfId="125"/>
    <cellStyle name="Titre" xfId="126"/>
    <cellStyle name="Titre " xfId="127"/>
    <cellStyle name="Titre 1" xfId="128"/>
    <cellStyle name="Titre 1" xfId="856"/>
    <cellStyle name="Titre 2" xfId="129"/>
    <cellStyle name="Titre 2" xfId="857"/>
    <cellStyle name="Titre 3" xfId="130"/>
    <cellStyle name="Titre 3" xfId="858"/>
    <cellStyle name="Titre 4" xfId="131"/>
    <cellStyle name="Titre 4" xfId="859"/>
    <cellStyle name="titulo" xfId="132"/>
    <cellStyle name="Total 2" xfId="133"/>
    <cellStyle name="Total 3" xfId="494"/>
    <cellStyle name="Total 4" xfId="505"/>
    <cellStyle name="Vérification" xfId="134"/>
    <cellStyle name="Vérification de cellule" xfId="135"/>
    <cellStyle name="Vérification_Feuil3" xfId="498"/>
    <cellStyle name="Virgule fixe" xfId="35"/>
    <cellStyle name="Virgule fixe 2" xfId="495"/>
    <cellStyle name="Wrapped" xfId="36"/>
  </cellStyles>
  <dxfs count="0"/>
  <tableStyles count="0" defaultTableStyle="TableStyleMedium9" defaultPivotStyle="PivotStyleLight16"/>
  <colors>
    <mruColors>
      <color rgb="FF88D1E8"/>
      <color rgb="FF88BDE8"/>
      <color rgb="FF8CC7E4"/>
      <color rgb="FF92CCDE"/>
      <color rgb="FF66CCFF"/>
      <color rgb="FF00CCFF"/>
      <color rgb="FFFFC000"/>
      <color rgb="FF8B74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50" Type="http://schemas.openxmlformats.org/officeDocument/2006/relationships/externalLink" Target="externalLinks/externalLink2.xml"/><Relationship Id="rId51" Type="http://schemas.openxmlformats.org/officeDocument/2006/relationships/externalLink" Target="externalLinks/externalLink3.xml"/><Relationship Id="rId52" Type="http://schemas.openxmlformats.org/officeDocument/2006/relationships/externalLink" Target="externalLinks/externalLink4.xml"/><Relationship Id="rId53" Type="http://schemas.openxmlformats.org/officeDocument/2006/relationships/externalLink" Target="externalLinks/externalLink5.xml"/><Relationship Id="rId54" Type="http://schemas.openxmlformats.org/officeDocument/2006/relationships/theme" Target="theme/theme1.xml"/><Relationship Id="rId55" Type="http://schemas.openxmlformats.org/officeDocument/2006/relationships/styles" Target="styles.xml"/><Relationship Id="rId56" Type="http://schemas.openxmlformats.org/officeDocument/2006/relationships/sharedStrings" Target="sharedStrings.xml"/><Relationship Id="rId57" Type="http://schemas.openxmlformats.org/officeDocument/2006/relationships/calcChain" Target="calcChain.xml"/><Relationship Id="rId40" Type="http://schemas.openxmlformats.org/officeDocument/2006/relationships/worksheet" Target="worksheets/sheet40.xml"/><Relationship Id="rId41" Type="http://schemas.openxmlformats.org/officeDocument/2006/relationships/worksheet" Target="worksheets/sheet41.xml"/><Relationship Id="rId42" Type="http://schemas.openxmlformats.org/officeDocument/2006/relationships/worksheet" Target="worksheets/sheet42.xml"/><Relationship Id="rId43" Type="http://schemas.openxmlformats.org/officeDocument/2006/relationships/worksheet" Target="worksheets/sheet43.xml"/><Relationship Id="rId44" Type="http://schemas.openxmlformats.org/officeDocument/2006/relationships/worksheet" Target="worksheets/sheet44.xml"/><Relationship Id="rId45" Type="http://schemas.openxmlformats.org/officeDocument/2006/relationships/worksheet" Target="worksheets/sheet45.xml"/><Relationship Id="rId46" Type="http://schemas.openxmlformats.org/officeDocument/2006/relationships/worksheet" Target="worksheets/sheet46.xml"/><Relationship Id="rId47" Type="http://schemas.openxmlformats.org/officeDocument/2006/relationships/worksheet" Target="worksheets/sheet47.xml"/><Relationship Id="rId48" Type="http://schemas.openxmlformats.org/officeDocument/2006/relationships/worksheet" Target="worksheets/sheet48.xml"/><Relationship Id="rId49" Type="http://schemas.openxmlformats.org/officeDocument/2006/relationships/externalLink" Target="externalLinks/externalLink1.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30" Type="http://schemas.openxmlformats.org/officeDocument/2006/relationships/worksheet" Target="worksheets/sheet30.xml"/><Relationship Id="rId31" Type="http://schemas.openxmlformats.org/officeDocument/2006/relationships/worksheet" Target="worksheets/sheet31.xml"/><Relationship Id="rId32" Type="http://schemas.openxmlformats.org/officeDocument/2006/relationships/worksheet" Target="worksheets/sheet32.xml"/><Relationship Id="rId33" Type="http://schemas.openxmlformats.org/officeDocument/2006/relationships/worksheet" Target="worksheets/sheet33.xml"/><Relationship Id="rId34" Type="http://schemas.openxmlformats.org/officeDocument/2006/relationships/worksheet" Target="worksheets/sheet34.xml"/><Relationship Id="rId35" Type="http://schemas.openxmlformats.org/officeDocument/2006/relationships/worksheet" Target="worksheets/sheet35.xml"/><Relationship Id="rId36" Type="http://schemas.openxmlformats.org/officeDocument/2006/relationships/worksheet" Target="worksheets/sheet36.xml"/><Relationship Id="rId37" Type="http://schemas.openxmlformats.org/officeDocument/2006/relationships/worksheet" Target="worksheets/sheet37.xml"/><Relationship Id="rId38" Type="http://schemas.openxmlformats.org/officeDocument/2006/relationships/worksheet" Target="worksheets/sheet38.xml"/><Relationship Id="rId39" Type="http://schemas.openxmlformats.org/officeDocument/2006/relationships/worksheet" Target="worksheets/sheet3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6.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14.xml.rels><?xml version="1.0" encoding="UTF-8" standalone="yes"?>
<Relationships xmlns="http://schemas.openxmlformats.org/package/2006/relationships"><Relationship Id="rId1" Type="http://schemas.openxmlformats.org/officeDocument/2006/relationships/chartUserShapes" Target="../drawings/drawing21.xml"/></Relationships>
</file>

<file path=xl/charts/_rels/chart15.xml.rels><?xml version="1.0" encoding="UTF-8" standalone="yes"?>
<Relationships xmlns="http://schemas.openxmlformats.org/package/2006/relationships"><Relationship Id="rId1" Type="http://schemas.openxmlformats.org/officeDocument/2006/relationships/chartUserShapes" Target="../drawings/drawing25.xml"/></Relationships>
</file>

<file path=xl/charts/_rels/chart16.xml.rels><?xml version="1.0" encoding="UTF-8" standalone="yes"?>
<Relationships xmlns="http://schemas.openxmlformats.org/package/2006/relationships"><Relationship Id="rId1" Type="http://schemas.openxmlformats.org/officeDocument/2006/relationships/chartUserShapes" Target="../drawings/drawing27.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30.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31.xml"/></Relationships>
</file>

<file path=xl/charts/chart1.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871615674906308"/>
          <c:y val="0.0498831311626587"/>
          <c:w val="0.870057586085321"/>
          <c:h val="0.836974888274101"/>
        </c:manualLayout>
      </c:layout>
      <c:lineChart>
        <c:grouping val="standard"/>
        <c:varyColors val="0"/>
        <c:ser>
          <c:idx val="2"/>
          <c:order val="0"/>
          <c:tx>
            <c:strRef>
              <c:f>Results!$Z$1</c:f>
              <c:strCache>
                <c:ptCount val="1"/>
                <c:pt idx="0">
                  <c:v>Algeria</c:v>
                </c:pt>
              </c:strCache>
            </c:strRef>
          </c:tx>
          <c:spPr>
            <a:ln w="19050" cmpd="sng">
              <a:solidFill>
                <a:srgbClr val="FF0000"/>
              </a:solidFill>
            </a:ln>
          </c:spPr>
          <c:marker>
            <c:symbol val="triangle"/>
            <c:size val="8"/>
            <c:spPr>
              <a:solidFill>
                <a:srgbClr val="FF0000"/>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Results!$AA$9:$AA$49</c:f>
              <c:numCache>
                <c:formatCode>General</c:formatCode>
                <c:ptCount val="41"/>
                <c:pt idx="12" formatCode="0.00">
                  <c:v>22.20853669023749</c:v>
                </c:pt>
                <c:pt idx="13" formatCode="0.00">
                  <c:v>22.36123415584044</c:v>
                </c:pt>
                <c:pt idx="14" formatCode="0.00">
                  <c:v>19.89138638756031</c:v>
                </c:pt>
                <c:pt idx="15" formatCode="0.00">
                  <c:v>17.30507527724113</c:v>
                </c:pt>
                <c:pt idx="16" formatCode="0.00">
                  <c:v>18.28910719574849</c:v>
                </c:pt>
                <c:pt idx="17" formatCode="0.00">
                  <c:v>19.84960942300475</c:v>
                </c:pt>
                <c:pt idx="18" formatCode="0.00">
                  <c:v>19.83041413291302</c:v>
                </c:pt>
                <c:pt idx="19" formatCode="0.00">
                  <c:v>18.7959591274915</c:v>
                </c:pt>
                <c:pt idx="20" formatCode="0.00">
                  <c:v>21.51409313262784</c:v>
                </c:pt>
                <c:pt idx="21" formatCode="0.00">
                  <c:v>22.58579918825831</c:v>
                </c:pt>
                <c:pt idx="26" formatCode="0.00">
                  <c:v>17.94137013175333</c:v>
                </c:pt>
                <c:pt idx="27" formatCode="0.00">
                  <c:v>16.64000246181625</c:v>
                </c:pt>
                <c:pt idx="28" formatCode="0.00">
                  <c:v>17.19956788267534</c:v>
                </c:pt>
                <c:pt idx="29" formatCode="0.00">
                  <c:v>15.65318355553393</c:v>
                </c:pt>
                <c:pt idx="30" formatCode="0.00">
                  <c:v>13.93500284067035</c:v>
                </c:pt>
                <c:pt idx="31" formatCode="0.00">
                  <c:v>15.02029456088271</c:v>
                </c:pt>
                <c:pt idx="32" formatCode="0.00">
                  <c:v>16.20851930706021</c:v>
                </c:pt>
                <c:pt idx="33" formatCode="0.00">
                  <c:v>15.01495177508317</c:v>
                </c:pt>
                <c:pt idx="34" formatCode="0.00">
                  <c:v>15.18381360716987</c:v>
                </c:pt>
                <c:pt idx="35" formatCode="0.00">
                  <c:v>16.27144919021642</c:v>
                </c:pt>
                <c:pt idx="37" formatCode="0.00">
                  <c:v>17.00285274510635</c:v>
                </c:pt>
              </c:numCache>
            </c:numRef>
          </c:val>
          <c:smooth val="0"/>
          <c:extLst xmlns:c16r2="http://schemas.microsoft.com/office/drawing/2015/06/chart">
            <c:ext xmlns:c16="http://schemas.microsoft.com/office/drawing/2014/chart" uri="{C3380CC4-5D6E-409C-BE32-E72D297353CC}">
              <c16:uniqueId val="{00000000-38D7-4BF3-9230-AB505AD7E958}"/>
            </c:ext>
          </c:extLst>
        </c:ser>
        <c:ser>
          <c:idx val="4"/>
          <c:order val="1"/>
          <c:tx>
            <c:strRef>
              <c:f>Results!$BJ$1</c:f>
              <c:strCache>
                <c:ptCount val="1"/>
                <c:pt idx="0">
                  <c:v>Tunisia</c:v>
                </c:pt>
              </c:strCache>
            </c:strRef>
          </c:tx>
          <c:spPr>
            <a:ln w="19050" cmpd="sng">
              <a:solidFill>
                <a:schemeClr val="accent5"/>
              </a:solidFill>
            </a:ln>
          </c:spPr>
          <c:marker>
            <c:symbol val="square"/>
            <c:size val="7"/>
            <c:spPr>
              <a:solidFill>
                <a:schemeClr val="accent5"/>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Results!$BJ$9:$BJ$49</c:f>
              <c:numCache>
                <c:formatCode>General</c:formatCode>
                <c:ptCount val="41"/>
                <c:pt idx="26" formatCode="0.00">
                  <c:v>13.08646552350363</c:v>
                </c:pt>
                <c:pt idx="27" formatCode="0.00">
                  <c:v>13.49622284108728</c:v>
                </c:pt>
                <c:pt idx="28" formatCode="0.00">
                  <c:v>11.12322510142062</c:v>
                </c:pt>
                <c:pt idx="32" formatCode="0.00">
                  <c:v>14.45782695592733</c:v>
                </c:pt>
                <c:pt idx="33" formatCode="0.00">
                  <c:v>14.0645315089092</c:v>
                </c:pt>
                <c:pt idx="34" formatCode="0.00">
                  <c:v>14.05260320839997</c:v>
                </c:pt>
                <c:pt idx="35" formatCode="0.00">
                  <c:v>14.9803465406311</c:v>
                </c:pt>
                <c:pt idx="36" formatCode="0.00">
                  <c:v>13.51162134327659</c:v>
                </c:pt>
              </c:numCache>
            </c:numRef>
          </c:val>
          <c:smooth val="0"/>
          <c:extLst xmlns:c16r2="http://schemas.microsoft.com/office/drawing/2015/06/chart">
            <c:ext xmlns:c16="http://schemas.microsoft.com/office/drawing/2014/chart" uri="{C3380CC4-5D6E-409C-BE32-E72D297353CC}">
              <c16:uniqueId val="{00000002-38D7-4BF3-9230-AB505AD7E958}"/>
            </c:ext>
          </c:extLst>
        </c:ser>
        <c:ser>
          <c:idx val="3"/>
          <c:order val="2"/>
          <c:tx>
            <c:strRef>
              <c:f>Results!$AQ$1</c:f>
              <c:strCache>
                <c:ptCount val="1"/>
                <c:pt idx="0">
                  <c:v>France</c:v>
                </c:pt>
              </c:strCache>
            </c:strRef>
          </c:tx>
          <c:spPr>
            <a:ln w="12700" cmpd="sng">
              <a:solidFill>
                <a:schemeClr val="tx1"/>
              </a:solidFill>
            </a:ln>
          </c:spPr>
          <c:marker>
            <c:symbol val="circle"/>
            <c:size val="7"/>
            <c:spPr>
              <a:no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Results!$AR$9:$AR$49</c:f>
              <c:numCache>
                <c:formatCode>General</c:formatCode>
                <c:ptCount val="41"/>
                <c:pt idx="0">
                  <c:v>19.56</c:v>
                </c:pt>
                <c:pt idx="1">
                  <c:v>18.59</c:v>
                </c:pt>
                <c:pt idx="2">
                  <c:v>20.6</c:v>
                </c:pt>
                <c:pt idx="3">
                  <c:v>23.05</c:v>
                </c:pt>
                <c:pt idx="4">
                  <c:v>21.2</c:v>
                </c:pt>
                <c:pt idx="5">
                  <c:v>20.42</c:v>
                </c:pt>
                <c:pt idx="6">
                  <c:v>19.95</c:v>
                </c:pt>
                <c:pt idx="7">
                  <c:v>20.79</c:v>
                </c:pt>
                <c:pt idx="8">
                  <c:v>20.93</c:v>
                </c:pt>
                <c:pt idx="9">
                  <c:v>19.49</c:v>
                </c:pt>
                <c:pt idx="10">
                  <c:v>16.27</c:v>
                </c:pt>
                <c:pt idx="11">
                  <c:v>15.45</c:v>
                </c:pt>
                <c:pt idx="12">
                  <c:v>15.91</c:v>
                </c:pt>
                <c:pt idx="13">
                  <c:v>16.82</c:v>
                </c:pt>
                <c:pt idx="14">
                  <c:v>16.57</c:v>
                </c:pt>
                <c:pt idx="15">
                  <c:v>17.53</c:v>
                </c:pt>
                <c:pt idx="16">
                  <c:v>16.25</c:v>
                </c:pt>
                <c:pt idx="17">
                  <c:v>16.51</c:v>
                </c:pt>
                <c:pt idx="18">
                  <c:v>15.3</c:v>
                </c:pt>
                <c:pt idx="19">
                  <c:v>15.54</c:v>
                </c:pt>
                <c:pt idx="20">
                  <c:v>15.96</c:v>
                </c:pt>
                <c:pt idx="21">
                  <c:v>15.81</c:v>
                </c:pt>
                <c:pt idx="22">
                  <c:v>14.47</c:v>
                </c:pt>
                <c:pt idx="23">
                  <c:v>10.94</c:v>
                </c:pt>
                <c:pt idx="24">
                  <c:v>9.18</c:v>
                </c:pt>
                <c:pt idx="25">
                  <c:v>7.78</c:v>
                </c:pt>
                <c:pt idx="26">
                  <c:v>9.44</c:v>
                </c:pt>
                <c:pt idx="27">
                  <c:v>9.83</c:v>
                </c:pt>
                <c:pt idx="28">
                  <c:v>8.93</c:v>
                </c:pt>
                <c:pt idx="29">
                  <c:v>9.19</c:v>
                </c:pt>
                <c:pt idx="30">
                  <c:v>9.3</c:v>
                </c:pt>
                <c:pt idx="31">
                  <c:v>10.12</c:v>
                </c:pt>
                <c:pt idx="32">
                  <c:v>10.59</c:v>
                </c:pt>
                <c:pt idx="33">
                  <c:v>10.41</c:v>
                </c:pt>
                <c:pt idx="34">
                  <c:v>10.85</c:v>
                </c:pt>
                <c:pt idx="35">
                  <c:v>11.07</c:v>
                </c:pt>
                <c:pt idx="36">
                  <c:v>10.22</c:v>
                </c:pt>
                <c:pt idx="37">
                  <c:v>11.05</c:v>
                </c:pt>
                <c:pt idx="38">
                  <c:v>9.220000000000001</c:v>
                </c:pt>
                <c:pt idx="39">
                  <c:v>11.17</c:v>
                </c:pt>
                <c:pt idx="40">
                  <c:v>11.35</c:v>
                </c:pt>
              </c:numCache>
            </c:numRef>
          </c:val>
          <c:smooth val="0"/>
          <c:extLst xmlns:c16r2="http://schemas.microsoft.com/office/drawing/2015/06/chart">
            <c:ext xmlns:c16="http://schemas.microsoft.com/office/drawing/2014/chart" uri="{C3380CC4-5D6E-409C-BE32-E72D297353CC}">
              <c16:uniqueId val="{00000001-38D7-4BF3-9230-AB505AD7E958}"/>
            </c:ext>
          </c:extLst>
        </c:ser>
        <c:dLbls>
          <c:showLegendKey val="0"/>
          <c:showVal val="0"/>
          <c:showCatName val="0"/>
          <c:showSerName val="0"/>
          <c:showPercent val="0"/>
          <c:showBubbleSize val="0"/>
        </c:dLbls>
        <c:marker val="1"/>
        <c:smooth val="0"/>
        <c:axId val="-2117000744"/>
        <c:axId val="-2116786968"/>
      </c:lineChart>
      <c:catAx>
        <c:axId val="-2117000744"/>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16786968"/>
        <c:crossesAt val="0.0"/>
        <c:auto val="1"/>
        <c:lblAlgn val="ctr"/>
        <c:lblOffset val="100"/>
        <c:tickLblSkip val="5"/>
        <c:tickMarkSkip val="5"/>
        <c:noMultiLvlLbl val="0"/>
      </c:catAx>
      <c:valAx>
        <c:axId val="-2116786968"/>
        <c:scaling>
          <c:orientation val="minMax"/>
          <c:max val="35.0"/>
          <c:min val="0.0"/>
        </c:scaling>
        <c:delete val="0"/>
        <c:axPos val="l"/>
        <c:majorGridlines>
          <c:spPr>
            <a:ln w="3175">
              <a:solidFill>
                <a:schemeClr val="bg1">
                  <a:lumMod val="75000"/>
                </a:schemeClr>
              </a:solidFill>
              <a:prstDash val="sysDot"/>
            </a:ln>
          </c:spPr>
        </c:majorGridlines>
        <c:title>
          <c:tx>
            <c:rich>
              <a:bodyPr rot="-5400000" vert="horz"/>
              <a:lstStyle/>
              <a:p>
                <a:pPr>
                  <a:defRPr/>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17000744"/>
        <c:crosses val="autoZero"/>
        <c:crossBetween val="midCat"/>
        <c:majorUnit val="5.0"/>
        <c:minorUnit val="1.0"/>
      </c:valAx>
      <c:spPr>
        <a:noFill/>
        <a:ln w="12700">
          <a:solidFill>
            <a:schemeClr val="tx1"/>
          </a:solidFill>
        </a:ln>
      </c:spPr>
    </c:plotArea>
    <c:legend>
      <c:legendPos val="l"/>
      <c:layout>
        <c:manualLayout>
          <c:xMode val="edge"/>
          <c:yMode val="edge"/>
          <c:x val="0.746260813698098"/>
          <c:y val="0.0668307086614173"/>
          <c:w val="0.183091485006499"/>
          <c:h val="0.197908774916649"/>
        </c:manualLayout>
      </c:layout>
      <c:overlay val="1"/>
      <c:spPr>
        <a:solidFill>
          <a:schemeClr val="bg1"/>
        </a:solidFill>
        <a:ln>
          <a:solidFill>
            <a:schemeClr val="tx1"/>
          </a:solidFill>
        </a:ln>
      </c:spPr>
      <c:txPr>
        <a:bodyPr/>
        <a:lstStyle/>
        <a:p>
          <a:pPr>
            <a:defRPr sz="14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871615674906308"/>
          <c:y val="0.0498831311626587"/>
          <c:w val="0.870057586085321"/>
          <c:h val="0.836974888274101"/>
        </c:manualLayout>
      </c:layout>
      <c:lineChart>
        <c:grouping val="standard"/>
        <c:varyColors val="0"/>
        <c:ser>
          <c:idx val="1"/>
          <c:order val="0"/>
          <c:tx>
            <c:strRef>
              <c:f>Results!$DN$1</c:f>
              <c:strCache>
                <c:ptCount val="1"/>
                <c:pt idx="0">
                  <c:v>South Africa</c:v>
                </c:pt>
              </c:strCache>
            </c:strRef>
          </c:tx>
          <c:spPr>
            <a:ln w="19050" cmpd="sng">
              <a:solidFill>
                <a:srgbClr val="008000"/>
              </a:solidFill>
            </a:ln>
          </c:spPr>
          <c:marker>
            <c:symbol val="diamond"/>
            <c:size val="9"/>
            <c:spPr>
              <a:solidFill>
                <a:srgbClr val="008000"/>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Results!$DN$9:$DN$49</c:f>
              <c:numCache>
                <c:formatCode>General</c:formatCode>
                <c:ptCount val="41"/>
                <c:pt idx="0">
                  <c:v>20.31</c:v>
                </c:pt>
                <c:pt idx="1">
                  <c:v>21.82</c:v>
                </c:pt>
                <c:pt idx="2">
                  <c:v>19.22</c:v>
                </c:pt>
                <c:pt idx="3">
                  <c:v>19.53</c:v>
                </c:pt>
                <c:pt idx="4">
                  <c:v>19.97</c:v>
                </c:pt>
                <c:pt idx="5">
                  <c:v>20.61</c:v>
                </c:pt>
                <c:pt idx="6">
                  <c:v>20.2</c:v>
                </c:pt>
                <c:pt idx="7">
                  <c:v>19.99</c:v>
                </c:pt>
                <c:pt idx="8">
                  <c:v>20.08</c:v>
                </c:pt>
                <c:pt idx="9">
                  <c:v>20.15</c:v>
                </c:pt>
                <c:pt idx="10">
                  <c:v>20.53</c:v>
                </c:pt>
                <c:pt idx="11">
                  <c:v>20.34</c:v>
                </c:pt>
                <c:pt idx="12">
                  <c:v>19.77</c:v>
                </c:pt>
                <c:pt idx="13">
                  <c:v>19.46</c:v>
                </c:pt>
                <c:pt idx="14">
                  <c:v>18.54</c:v>
                </c:pt>
                <c:pt idx="15">
                  <c:v>18.87</c:v>
                </c:pt>
                <c:pt idx="16">
                  <c:v>18.49</c:v>
                </c:pt>
                <c:pt idx="17">
                  <c:v>17.76</c:v>
                </c:pt>
                <c:pt idx="18">
                  <c:v>17.09</c:v>
                </c:pt>
                <c:pt idx="19">
                  <c:v>16.02</c:v>
                </c:pt>
                <c:pt idx="24">
                  <c:v>18.24</c:v>
                </c:pt>
                <c:pt idx="25">
                  <c:v>20.44</c:v>
                </c:pt>
                <c:pt idx="26">
                  <c:v>23.61</c:v>
                </c:pt>
                <c:pt idx="27">
                  <c:v>21.29</c:v>
                </c:pt>
                <c:pt idx="28">
                  <c:v>22.09</c:v>
                </c:pt>
                <c:pt idx="29">
                  <c:v>17.74</c:v>
                </c:pt>
                <c:pt idx="34">
                  <c:v>14.16</c:v>
                </c:pt>
                <c:pt idx="35">
                  <c:v>14.42</c:v>
                </c:pt>
                <c:pt idx="36">
                  <c:v>13.92</c:v>
                </c:pt>
                <c:pt idx="37">
                  <c:v>13.56</c:v>
                </c:pt>
                <c:pt idx="38">
                  <c:v>12.93</c:v>
                </c:pt>
                <c:pt idx="39">
                  <c:v>12.59</c:v>
                </c:pt>
                <c:pt idx="40">
                  <c:v>12.19</c:v>
                </c:pt>
              </c:numCache>
            </c:numRef>
          </c:val>
          <c:smooth val="0"/>
          <c:extLst xmlns:c16r2="http://schemas.microsoft.com/office/drawing/2015/06/chart">
            <c:ext xmlns:c16="http://schemas.microsoft.com/office/drawing/2014/chart" uri="{C3380CC4-5D6E-409C-BE32-E72D297353CC}">
              <c16:uniqueId val="{00000001-60C3-2F45-88AB-85292934632F}"/>
            </c:ext>
          </c:extLst>
        </c:ser>
        <c:ser>
          <c:idx val="5"/>
          <c:order val="1"/>
          <c:tx>
            <c:strRef>
              <c:f>Results!$FA$1</c:f>
              <c:strCache>
                <c:ptCount val="1"/>
                <c:pt idx="0">
                  <c:v>India</c:v>
                </c:pt>
              </c:strCache>
            </c:strRef>
          </c:tx>
          <c:spPr>
            <a:ln w="19050" cmpd="sng">
              <a:solidFill>
                <a:srgbClr val="660066"/>
              </a:solidFill>
            </a:ln>
          </c:spPr>
          <c:marker>
            <c:symbol val="circle"/>
            <c:size val="6"/>
            <c:spPr>
              <a:solidFill>
                <a:srgbClr val="660066"/>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Results!$FA$9:$FA$49</c:f>
              <c:numCache>
                <c:formatCode>General</c:formatCode>
                <c:ptCount val="41"/>
                <c:pt idx="2" formatCode="0.00">
                  <c:v>12.72361171446892</c:v>
                </c:pt>
                <c:pt idx="3" formatCode="0.00">
                  <c:v>13.39199193557324</c:v>
                </c:pt>
                <c:pt idx="4" formatCode="0.00">
                  <c:v>11.45849390902038</c:v>
                </c:pt>
                <c:pt idx="5" formatCode="0.00">
                  <c:v>12.38073515322413</c:v>
                </c:pt>
                <c:pt idx="6" formatCode="0.00">
                  <c:v>12.89401667534675</c:v>
                </c:pt>
                <c:pt idx="7" formatCode="0.00">
                  <c:v>13.32140738026755</c:v>
                </c:pt>
                <c:pt idx="8" formatCode="0.00">
                  <c:v>13.62337928929544</c:v>
                </c:pt>
                <c:pt idx="9" formatCode="0.00">
                  <c:v>13.06567801011797</c:v>
                </c:pt>
                <c:pt idx="10" formatCode="0.00">
                  <c:v>14.52556303681655</c:v>
                </c:pt>
                <c:pt idx="11" formatCode="0.00">
                  <c:v>16.09343272165631</c:v>
                </c:pt>
                <c:pt idx="12" formatCode="0.00">
                  <c:v>16.14320133873576</c:v>
                </c:pt>
                <c:pt idx="13" formatCode="0.00">
                  <c:v>17.11252486522449</c:v>
                </c:pt>
                <c:pt idx="14" formatCode="0.00">
                  <c:v>16.8961685920755</c:v>
                </c:pt>
                <c:pt idx="15" formatCode="0.00">
                  <c:v>17.32638079602252</c:v>
                </c:pt>
                <c:pt idx="16" formatCode="0.00">
                  <c:v>15.58456053642732</c:v>
                </c:pt>
                <c:pt idx="17" formatCode="0.00">
                  <c:v>15.54289487054121</c:v>
                </c:pt>
                <c:pt idx="18" formatCode="0.00">
                  <c:v>17.8172540561457</c:v>
                </c:pt>
                <c:pt idx="19" formatCode="0.00">
                  <c:v>16.10712071742364</c:v>
                </c:pt>
                <c:pt idx="20" formatCode="0.00">
                  <c:v>16.14837331727837</c:v>
                </c:pt>
                <c:pt idx="21" formatCode="0.00">
                  <c:v>14.06309811351929</c:v>
                </c:pt>
                <c:pt idx="23" formatCode="0.00">
                  <c:v>10.31612110642235</c:v>
                </c:pt>
                <c:pt idx="24" formatCode="0.00">
                  <c:v>11.12881838243957</c:v>
                </c:pt>
                <c:pt idx="25" formatCode="0.00">
                  <c:v>11.41062768684503</c:v>
                </c:pt>
                <c:pt idx="27" formatCode="0.00">
                  <c:v>11.23321083276148</c:v>
                </c:pt>
                <c:pt idx="28" formatCode="0.00">
                  <c:v>11.83800450406313</c:v>
                </c:pt>
                <c:pt idx="29" formatCode="0.00">
                  <c:v>12.0030611537381</c:v>
                </c:pt>
                <c:pt idx="30" formatCode="0.00">
                  <c:v>13.4209428574678</c:v>
                </c:pt>
                <c:pt idx="33" formatCode="0.00">
                  <c:v>11.92444862607718</c:v>
                </c:pt>
                <c:pt idx="34" formatCode="0.00">
                  <c:v>13.58079651754371</c:v>
                </c:pt>
                <c:pt idx="35" formatCode="0.00">
                  <c:v>14.4061905992494</c:v>
                </c:pt>
                <c:pt idx="36" formatCode="0.00">
                  <c:v>12.7708928573925</c:v>
                </c:pt>
                <c:pt idx="37" formatCode="0.00">
                  <c:v>13.33571977240965</c:v>
                </c:pt>
                <c:pt idx="38" formatCode="0.00">
                  <c:v>12.5637575400834</c:v>
                </c:pt>
                <c:pt idx="39" formatCode="0.00">
                  <c:v>12.36028386622566</c:v>
                </c:pt>
                <c:pt idx="40" formatCode="0.00">
                  <c:v>12.31430207351328</c:v>
                </c:pt>
              </c:numCache>
            </c:numRef>
          </c:val>
          <c:smooth val="0"/>
          <c:extLst xmlns:c16r2="http://schemas.microsoft.com/office/drawing/2015/06/chart">
            <c:ext xmlns:c16="http://schemas.microsoft.com/office/drawing/2014/chart" uri="{C3380CC4-5D6E-409C-BE32-E72D297353CC}">
              <c16:uniqueId val="{00000000-C3EC-9740-8DE9-E2B21A1BECAA}"/>
            </c:ext>
          </c:extLst>
        </c:ser>
        <c:ser>
          <c:idx val="0"/>
          <c:order val="2"/>
          <c:tx>
            <c:strRef>
              <c:f>Results!$BA$1</c:f>
              <c:strCache>
                <c:ptCount val="1"/>
                <c:pt idx="0">
                  <c:v>UK</c:v>
                </c:pt>
              </c:strCache>
            </c:strRef>
          </c:tx>
          <c:spPr>
            <a:ln w="12700">
              <a:solidFill>
                <a:srgbClr val="000090"/>
              </a:solidFill>
              <a:prstDash val="solid"/>
            </a:ln>
          </c:spPr>
          <c:marker>
            <c:symbol val="diamond"/>
            <c:size val="9"/>
            <c:spPr>
              <a:noFill/>
              <a:ln>
                <a:solidFill>
                  <a:srgbClr val="000090"/>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Results!$BA$9:$BA$49</c:f>
              <c:numCache>
                <c:formatCode>General</c:formatCode>
                <c:ptCount val="41"/>
                <c:pt idx="0">
                  <c:v>19.445</c:v>
                </c:pt>
                <c:pt idx="17">
                  <c:v>16.98</c:v>
                </c:pt>
                <c:pt idx="29">
                  <c:v>11.47</c:v>
                </c:pt>
                <c:pt idx="31">
                  <c:v>10.89</c:v>
                </c:pt>
                <c:pt idx="32">
                  <c:v>10.2</c:v>
                </c:pt>
                <c:pt idx="33">
                  <c:v>9.720000000000001</c:v>
                </c:pt>
                <c:pt idx="34">
                  <c:v>9.67</c:v>
                </c:pt>
                <c:pt idx="35">
                  <c:v>9.3</c:v>
                </c:pt>
                <c:pt idx="36">
                  <c:v>8.75</c:v>
                </c:pt>
                <c:pt idx="37">
                  <c:v>8.7</c:v>
                </c:pt>
                <c:pt idx="38">
                  <c:v>8.76</c:v>
                </c:pt>
                <c:pt idx="39">
                  <c:v>8.6</c:v>
                </c:pt>
                <c:pt idx="40">
                  <c:v>8.87</c:v>
                </c:pt>
              </c:numCache>
            </c:numRef>
          </c:val>
          <c:smooth val="0"/>
          <c:extLst xmlns:c16r2="http://schemas.microsoft.com/office/drawing/2015/06/chart">
            <c:ext xmlns:c16="http://schemas.microsoft.com/office/drawing/2014/chart" uri="{C3380CC4-5D6E-409C-BE32-E72D297353CC}">
              <c16:uniqueId val="{00000000-60C3-2F45-88AB-85292934632F}"/>
            </c:ext>
          </c:extLst>
        </c:ser>
        <c:dLbls>
          <c:showLegendKey val="0"/>
          <c:showVal val="0"/>
          <c:showCatName val="0"/>
          <c:showSerName val="0"/>
          <c:showPercent val="0"/>
          <c:showBubbleSize val="0"/>
        </c:dLbls>
        <c:marker val="1"/>
        <c:smooth val="0"/>
        <c:axId val="-2114739208"/>
        <c:axId val="-2114733128"/>
      </c:lineChart>
      <c:catAx>
        <c:axId val="-2114739208"/>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14733128"/>
        <c:crossesAt val="0.0"/>
        <c:auto val="1"/>
        <c:lblAlgn val="ctr"/>
        <c:lblOffset val="100"/>
        <c:tickLblSkip val="5"/>
        <c:tickMarkSkip val="5"/>
        <c:noMultiLvlLbl val="0"/>
      </c:catAx>
      <c:valAx>
        <c:axId val="-2114733128"/>
        <c:scaling>
          <c:orientation val="minMax"/>
          <c:max val="35.0"/>
          <c:min val="0.0"/>
        </c:scaling>
        <c:delete val="0"/>
        <c:axPos val="l"/>
        <c:majorGridlines>
          <c:spPr>
            <a:ln w="3175">
              <a:solidFill>
                <a:schemeClr val="bg1">
                  <a:lumMod val="75000"/>
                </a:schemeClr>
              </a:solidFill>
              <a:prstDash val="sysDot"/>
            </a:ln>
          </c:spPr>
        </c:majorGridlines>
        <c:title>
          <c:tx>
            <c:rich>
              <a:bodyPr rot="-5400000" vert="horz"/>
              <a:lstStyle/>
              <a:p>
                <a:pPr>
                  <a:defRPr/>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14739208"/>
        <c:crosses val="autoZero"/>
        <c:crossBetween val="midCat"/>
        <c:majorUnit val="5.0"/>
        <c:minorUnit val="1.0"/>
      </c:valAx>
      <c:spPr>
        <a:noFill/>
        <a:ln w="12700">
          <a:solidFill>
            <a:schemeClr val="tx1"/>
          </a:solidFill>
        </a:ln>
      </c:spPr>
    </c:plotArea>
    <c:legend>
      <c:legendPos val="l"/>
      <c:layout>
        <c:manualLayout>
          <c:xMode val="edge"/>
          <c:yMode val="edge"/>
          <c:x val="0.712546165582309"/>
          <c:y val="0.0713352131659218"/>
          <c:w val="0.231005208424671"/>
          <c:h val="0.186647513655388"/>
        </c:manualLayout>
      </c:layout>
      <c:overlay val="1"/>
      <c:spPr>
        <a:solidFill>
          <a:schemeClr val="bg1"/>
        </a:solidFill>
        <a:ln>
          <a:solidFill>
            <a:schemeClr val="tx1"/>
          </a:solidFill>
        </a:ln>
      </c:spPr>
      <c:txPr>
        <a:bodyPr/>
        <a:lstStyle/>
        <a:p>
          <a:pPr>
            <a:defRPr sz="14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954534414541466"/>
          <c:y val="0.0453786266581542"/>
          <c:w val="0.861765712121806"/>
          <c:h val="0.841479392778605"/>
        </c:manualLayout>
      </c:layout>
      <c:lineChart>
        <c:grouping val="standard"/>
        <c:varyColors val="0"/>
        <c:ser>
          <c:idx val="2"/>
          <c:order val="0"/>
          <c:tx>
            <c:strRef>
              <c:f>Results!$Z$1</c:f>
              <c:strCache>
                <c:ptCount val="1"/>
                <c:pt idx="0">
                  <c:v>Algeria</c:v>
                </c:pt>
              </c:strCache>
            </c:strRef>
          </c:tx>
          <c:spPr>
            <a:ln w="19050" cmpd="sng">
              <a:solidFill>
                <a:srgbClr val="FF0000"/>
              </a:solidFill>
            </a:ln>
          </c:spPr>
          <c:marker>
            <c:symbol val="triangle"/>
            <c:size val="9"/>
            <c:spPr>
              <a:solidFill>
                <a:srgbClr val="FF0000"/>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Results!$AC$9:$AC$49</c:f>
              <c:numCache>
                <c:formatCode>General</c:formatCode>
                <c:ptCount val="41"/>
                <c:pt idx="12" formatCode="0.00">
                  <c:v>6.986987641495307</c:v>
                </c:pt>
                <c:pt idx="13" formatCode="0.00">
                  <c:v>7.091464392747657</c:v>
                </c:pt>
                <c:pt idx="14" formatCode="0.00">
                  <c:v>6.524650665903195</c:v>
                </c:pt>
                <c:pt idx="15" formatCode="0.00">
                  <c:v>5.306517814716484</c:v>
                </c:pt>
                <c:pt idx="16" formatCode="0.00">
                  <c:v>5.972639808574655</c:v>
                </c:pt>
                <c:pt idx="17" formatCode="0.00">
                  <c:v>5.934334017811022</c:v>
                </c:pt>
                <c:pt idx="18" formatCode="0.00">
                  <c:v>7.137849232806498</c:v>
                </c:pt>
                <c:pt idx="19" formatCode="0.00">
                  <c:v>6.842996561222308</c:v>
                </c:pt>
                <c:pt idx="20" formatCode="0.00">
                  <c:v>8.17343585530275</c:v>
                </c:pt>
                <c:pt idx="21" formatCode="0.00">
                  <c:v>8.258683287417501</c:v>
                </c:pt>
                <c:pt idx="26" formatCode="0.00">
                  <c:v>6.218642906589314</c:v>
                </c:pt>
                <c:pt idx="27" formatCode="0.00">
                  <c:v>5.78529510757996</c:v>
                </c:pt>
                <c:pt idx="28" formatCode="0.00">
                  <c:v>6.460996584471128</c:v>
                </c:pt>
                <c:pt idx="29" formatCode="0.00">
                  <c:v>5.294285461683148</c:v>
                </c:pt>
                <c:pt idx="30" formatCode="0.00">
                  <c:v>4.235733448112086</c:v>
                </c:pt>
                <c:pt idx="31" formatCode="0.00">
                  <c:v>4.506553444822833</c:v>
                </c:pt>
                <c:pt idx="32" formatCode="0.00">
                  <c:v>4.176434048435892</c:v>
                </c:pt>
                <c:pt idx="33" formatCode="0.00">
                  <c:v>4.332326373106382</c:v>
                </c:pt>
                <c:pt idx="34" formatCode="0.00">
                  <c:v>3.730718460761234</c:v>
                </c:pt>
                <c:pt idx="35" formatCode="0.00">
                  <c:v>4.303769774884816</c:v>
                </c:pt>
                <c:pt idx="37" formatCode="0.00">
                  <c:v>5.072942194867382</c:v>
                </c:pt>
              </c:numCache>
            </c:numRef>
          </c:val>
          <c:smooth val="0"/>
          <c:extLst xmlns:c16r2="http://schemas.microsoft.com/office/drawing/2015/06/chart">
            <c:ext xmlns:c16="http://schemas.microsoft.com/office/drawing/2014/chart" uri="{C3380CC4-5D6E-409C-BE32-E72D297353CC}">
              <c16:uniqueId val="{00000000-38D7-4BF3-9230-AB505AD7E958}"/>
            </c:ext>
          </c:extLst>
        </c:ser>
        <c:ser>
          <c:idx val="4"/>
          <c:order val="1"/>
          <c:tx>
            <c:strRef>
              <c:f>Results!$BJ$1</c:f>
              <c:strCache>
                <c:ptCount val="1"/>
                <c:pt idx="0">
                  <c:v>Tunisia</c:v>
                </c:pt>
              </c:strCache>
            </c:strRef>
          </c:tx>
          <c:spPr>
            <a:ln w="19050" cmpd="sng">
              <a:solidFill>
                <a:schemeClr val="accent5"/>
              </a:solidFill>
            </a:ln>
          </c:spPr>
          <c:marker>
            <c:symbol val="square"/>
            <c:size val="7"/>
            <c:spPr>
              <a:solidFill>
                <a:schemeClr val="accent5"/>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Results!$BL$9:$BL$49</c:f>
              <c:numCache>
                <c:formatCode>General</c:formatCode>
                <c:ptCount val="41"/>
                <c:pt idx="26" formatCode="0.00">
                  <c:v>4.367725560656691</c:v>
                </c:pt>
                <c:pt idx="27" formatCode="0.00">
                  <c:v>4.116349647070264</c:v>
                </c:pt>
                <c:pt idx="28" formatCode="0.00">
                  <c:v>3.796442750408345</c:v>
                </c:pt>
                <c:pt idx="32" formatCode="0.00">
                  <c:v>4.582816180368123</c:v>
                </c:pt>
                <c:pt idx="33" formatCode="0.00">
                  <c:v>4.145554284948949</c:v>
                </c:pt>
                <c:pt idx="34" formatCode="0.00">
                  <c:v>4.074669558331961</c:v>
                </c:pt>
                <c:pt idx="35" formatCode="0.00">
                  <c:v>4.201239495311643</c:v>
                </c:pt>
                <c:pt idx="36" formatCode="0.00">
                  <c:v>4.00045415886156</c:v>
                </c:pt>
              </c:numCache>
            </c:numRef>
          </c:val>
          <c:smooth val="0"/>
          <c:extLst xmlns:c16r2="http://schemas.microsoft.com/office/drawing/2015/06/chart">
            <c:ext xmlns:c16="http://schemas.microsoft.com/office/drawing/2014/chart" uri="{C3380CC4-5D6E-409C-BE32-E72D297353CC}">
              <c16:uniqueId val="{00000002-38D7-4BF3-9230-AB505AD7E958}"/>
            </c:ext>
          </c:extLst>
        </c:ser>
        <c:ser>
          <c:idx val="1"/>
          <c:order val="2"/>
          <c:tx>
            <c:strRef>
              <c:f>Results!$B$1</c:f>
              <c:strCache>
                <c:ptCount val="1"/>
                <c:pt idx="0">
                  <c:v>Vietnam</c:v>
                </c:pt>
              </c:strCache>
            </c:strRef>
          </c:tx>
          <c:spPr>
            <a:ln w="19050" cmpd="sng">
              <a:solidFill>
                <a:schemeClr val="accent6"/>
              </a:solidFill>
            </a:ln>
          </c:spPr>
          <c:marker>
            <c:symbol val="circle"/>
            <c:size val="8"/>
            <c:spPr>
              <a:solidFill>
                <a:schemeClr val="accent6"/>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Results!$C$9:$C$49</c:f>
              <c:numCache>
                <c:formatCode>0.00</c:formatCode>
                <c:ptCount val="41"/>
                <c:pt idx="1">
                  <c:v>7.068020307346844</c:v>
                </c:pt>
                <c:pt idx="6">
                  <c:v>8.763458226925347</c:v>
                </c:pt>
                <c:pt idx="7">
                  <c:v>8.168912829055541</c:v>
                </c:pt>
                <c:pt idx="8">
                  <c:v>9.118661282738366</c:v>
                </c:pt>
                <c:pt idx="9">
                  <c:v>9.23558621912756</c:v>
                </c:pt>
                <c:pt idx="10">
                  <c:v>10.61868273174624</c:v>
                </c:pt>
                <c:pt idx="11">
                  <c:v>12.34962024356541</c:v>
                </c:pt>
                <c:pt idx="12">
                  <c:v>12.9235160758637</c:v>
                </c:pt>
                <c:pt idx="13">
                  <c:v>13.17165165141212</c:v>
                </c:pt>
                <c:pt idx="14">
                  <c:v>13.06833075525557</c:v>
                </c:pt>
                <c:pt idx="15" formatCode="0.0000">
                  <c:v>11.52863105661886</c:v>
                </c:pt>
                <c:pt idx="17">
                  <c:v>9.526047045063888</c:v>
                </c:pt>
                <c:pt idx="18">
                  <c:v>8.292491009722104</c:v>
                </c:pt>
                <c:pt idx="19">
                  <c:v>8.300692723095975</c:v>
                </c:pt>
                <c:pt idx="20">
                  <c:v>9.779092352529245</c:v>
                </c:pt>
                <c:pt idx="22">
                  <c:v>5.240192201857868</c:v>
                </c:pt>
              </c:numCache>
            </c:numRef>
          </c:val>
          <c:smooth val="0"/>
          <c:extLst xmlns:c16r2="http://schemas.microsoft.com/office/drawing/2015/06/chart">
            <c:ext xmlns:c16="http://schemas.microsoft.com/office/drawing/2014/chart" uri="{C3380CC4-5D6E-409C-BE32-E72D297353CC}">
              <c16:uniqueId val="{00000000-9292-0D40-B6FA-F2A13D3D27C4}"/>
            </c:ext>
          </c:extLst>
        </c:ser>
        <c:ser>
          <c:idx val="5"/>
          <c:order val="3"/>
          <c:tx>
            <c:strRef>
              <c:f>Results!$H$2</c:f>
              <c:strCache>
                <c:ptCount val="1"/>
                <c:pt idx="0">
                  <c:v>  (Europeans only)</c:v>
                </c:pt>
              </c:strCache>
            </c:strRef>
          </c:tx>
          <c:spPr>
            <a:ln w="19050">
              <a:solidFill>
                <a:schemeClr val="accent6"/>
              </a:solidFill>
              <a:prstDash val="sysDash"/>
            </a:ln>
          </c:spPr>
          <c:marker>
            <c:symbol val="none"/>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Results!$I$9:$I$49</c:f>
              <c:numCache>
                <c:formatCode>0.00</c:formatCode>
                <c:ptCount val="41"/>
                <c:pt idx="15" formatCode="0.0000">
                  <c:v>11.52863105661886</c:v>
                </c:pt>
                <c:pt idx="17">
                  <c:v>8.50911764328904</c:v>
                </c:pt>
                <c:pt idx="18">
                  <c:v>7.48347331595741</c:v>
                </c:pt>
                <c:pt idx="19">
                  <c:v>7.40701848664626</c:v>
                </c:pt>
                <c:pt idx="20">
                  <c:v>7.338506759547228</c:v>
                </c:pt>
                <c:pt idx="22">
                  <c:v>4.41494798965535</c:v>
                </c:pt>
              </c:numCache>
            </c:numRef>
          </c:val>
          <c:smooth val="0"/>
          <c:extLst xmlns:c16r2="http://schemas.microsoft.com/office/drawing/2015/06/chart">
            <c:ext xmlns:c16="http://schemas.microsoft.com/office/drawing/2014/chart" uri="{C3380CC4-5D6E-409C-BE32-E72D297353CC}">
              <c16:uniqueId val="{00000000-91F4-4740-B4B0-7B61162211D6}"/>
            </c:ext>
          </c:extLst>
        </c:ser>
        <c:ser>
          <c:idx val="0"/>
          <c:order val="4"/>
          <c:tx>
            <c:strRef>
              <c:f>Results!$W$1</c:f>
              <c:strCache>
                <c:ptCount val="1"/>
                <c:pt idx="0">
                  <c:v>French Cameroon</c:v>
                </c:pt>
              </c:strCache>
            </c:strRef>
          </c:tx>
          <c:spPr>
            <a:ln>
              <a:noFill/>
            </a:ln>
          </c:spPr>
          <c:marker>
            <c:symbol val="diamond"/>
            <c:size val="12"/>
            <c:spPr>
              <a:solidFill>
                <a:schemeClr val="tx1"/>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Results!$X$9:$X$49</c:f>
              <c:numCache>
                <c:formatCode>General</c:formatCode>
                <c:ptCount val="41"/>
                <c:pt idx="25" formatCode="0.00">
                  <c:v>8.504123016727107</c:v>
                </c:pt>
              </c:numCache>
            </c:numRef>
          </c:val>
          <c:smooth val="0"/>
          <c:extLst xmlns:c16r2="http://schemas.microsoft.com/office/drawing/2015/06/chart">
            <c:ext xmlns:c16="http://schemas.microsoft.com/office/drawing/2014/chart" uri="{C3380CC4-5D6E-409C-BE32-E72D297353CC}">
              <c16:uniqueId val="{00000001-9292-0D40-B6FA-F2A13D3D27C4}"/>
            </c:ext>
          </c:extLst>
        </c:ser>
        <c:ser>
          <c:idx val="3"/>
          <c:order val="5"/>
          <c:tx>
            <c:strRef>
              <c:f>Results!$AQ$1</c:f>
              <c:strCache>
                <c:ptCount val="1"/>
                <c:pt idx="0">
                  <c:v>France</c:v>
                </c:pt>
              </c:strCache>
            </c:strRef>
          </c:tx>
          <c:spPr>
            <a:ln w="12700" cmpd="sng">
              <a:solidFill>
                <a:schemeClr val="tx1"/>
              </a:solidFill>
            </a:ln>
          </c:spPr>
          <c:marker>
            <c:symbol val="circle"/>
            <c:size val="7"/>
            <c:spPr>
              <a:no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Results!$AT$9:$AT$49</c:f>
              <c:numCache>
                <c:formatCode>General</c:formatCode>
                <c:ptCount val="41"/>
                <c:pt idx="0">
                  <c:v>8.54</c:v>
                </c:pt>
                <c:pt idx="1">
                  <c:v>8.02</c:v>
                </c:pt>
                <c:pt idx="2">
                  <c:v>8.85</c:v>
                </c:pt>
                <c:pt idx="3">
                  <c:v>10.09</c:v>
                </c:pt>
                <c:pt idx="4">
                  <c:v>8.97</c:v>
                </c:pt>
                <c:pt idx="5">
                  <c:v>8.29</c:v>
                </c:pt>
                <c:pt idx="6">
                  <c:v>8.16</c:v>
                </c:pt>
                <c:pt idx="7">
                  <c:v>8.78</c:v>
                </c:pt>
                <c:pt idx="8">
                  <c:v>8.87</c:v>
                </c:pt>
                <c:pt idx="9">
                  <c:v>8.12</c:v>
                </c:pt>
                <c:pt idx="10">
                  <c:v>6.3</c:v>
                </c:pt>
                <c:pt idx="11">
                  <c:v>5.76</c:v>
                </c:pt>
                <c:pt idx="12">
                  <c:v>5.79</c:v>
                </c:pt>
                <c:pt idx="13">
                  <c:v>6.17</c:v>
                </c:pt>
                <c:pt idx="14">
                  <c:v>5.99</c:v>
                </c:pt>
                <c:pt idx="15">
                  <c:v>6.4</c:v>
                </c:pt>
                <c:pt idx="16">
                  <c:v>5.97</c:v>
                </c:pt>
                <c:pt idx="17">
                  <c:v>6.3</c:v>
                </c:pt>
                <c:pt idx="18">
                  <c:v>5.57</c:v>
                </c:pt>
                <c:pt idx="19">
                  <c:v>6.17</c:v>
                </c:pt>
                <c:pt idx="20">
                  <c:v>6.35</c:v>
                </c:pt>
                <c:pt idx="21">
                  <c:v>5.769999999999999</c:v>
                </c:pt>
                <c:pt idx="22">
                  <c:v>5.07</c:v>
                </c:pt>
                <c:pt idx="23">
                  <c:v>3.3</c:v>
                </c:pt>
                <c:pt idx="24">
                  <c:v>2.65</c:v>
                </c:pt>
                <c:pt idx="25">
                  <c:v>2.03</c:v>
                </c:pt>
                <c:pt idx="26">
                  <c:v>2.71</c:v>
                </c:pt>
                <c:pt idx="27">
                  <c:v>2.86</c:v>
                </c:pt>
                <c:pt idx="28">
                  <c:v>2.5</c:v>
                </c:pt>
                <c:pt idx="29">
                  <c:v>2.68</c:v>
                </c:pt>
                <c:pt idx="30">
                  <c:v>2.73</c:v>
                </c:pt>
                <c:pt idx="31">
                  <c:v>3.03</c:v>
                </c:pt>
                <c:pt idx="32">
                  <c:v>3.15</c:v>
                </c:pt>
                <c:pt idx="33">
                  <c:v>3.09</c:v>
                </c:pt>
                <c:pt idx="34">
                  <c:v>3.18</c:v>
                </c:pt>
                <c:pt idx="35">
                  <c:v>3.23</c:v>
                </c:pt>
                <c:pt idx="36">
                  <c:v>2.83</c:v>
                </c:pt>
                <c:pt idx="37">
                  <c:v>3.16</c:v>
                </c:pt>
                <c:pt idx="38">
                  <c:v>2.4</c:v>
                </c:pt>
                <c:pt idx="39">
                  <c:v>3.1</c:v>
                </c:pt>
                <c:pt idx="40">
                  <c:v>3.13</c:v>
                </c:pt>
              </c:numCache>
            </c:numRef>
          </c:val>
          <c:smooth val="0"/>
          <c:extLst xmlns:c16r2="http://schemas.microsoft.com/office/drawing/2015/06/chart">
            <c:ext xmlns:c16="http://schemas.microsoft.com/office/drawing/2014/chart" uri="{C3380CC4-5D6E-409C-BE32-E72D297353CC}">
              <c16:uniqueId val="{00000001-38D7-4BF3-9230-AB505AD7E958}"/>
            </c:ext>
          </c:extLst>
        </c:ser>
        <c:dLbls>
          <c:showLegendKey val="0"/>
          <c:showVal val="0"/>
          <c:showCatName val="0"/>
          <c:showSerName val="0"/>
          <c:showPercent val="0"/>
          <c:showBubbleSize val="0"/>
        </c:dLbls>
        <c:marker val="1"/>
        <c:smooth val="0"/>
        <c:axId val="-2117060344"/>
        <c:axId val="2141827288"/>
      </c:lineChart>
      <c:catAx>
        <c:axId val="-2117060344"/>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41827288"/>
        <c:crossesAt val="0.0"/>
        <c:auto val="1"/>
        <c:lblAlgn val="ctr"/>
        <c:lblOffset val="100"/>
        <c:tickLblSkip val="5"/>
        <c:tickMarkSkip val="5"/>
        <c:noMultiLvlLbl val="0"/>
      </c:catAx>
      <c:valAx>
        <c:axId val="2141827288"/>
        <c:scaling>
          <c:orientation val="minMax"/>
          <c:max val="14.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17060344"/>
        <c:crosses val="autoZero"/>
        <c:crossBetween val="midCat"/>
        <c:minorUnit val="1.0"/>
      </c:valAx>
      <c:spPr>
        <a:noFill/>
        <a:ln w="12700">
          <a:solidFill>
            <a:schemeClr val="tx1"/>
          </a:solidFill>
        </a:ln>
      </c:spPr>
    </c:plotArea>
    <c:legend>
      <c:legendPos val="l"/>
      <c:legendEntry>
        <c:idx val="3"/>
        <c:txPr>
          <a:bodyPr/>
          <a:lstStyle/>
          <a:p>
            <a:pPr>
              <a:defRPr sz="1200"/>
            </a:pPr>
            <a:endParaRPr lang="en-US"/>
          </a:p>
        </c:txPr>
      </c:legendEntry>
      <c:layout>
        <c:manualLayout>
          <c:xMode val="edge"/>
          <c:yMode val="edge"/>
          <c:x val="0.101498507254221"/>
          <c:y val="0.611875753706462"/>
          <c:w val="0.414955217626621"/>
          <c:h val="0.264398453571682"/>
        </c:manualLayout>
      </c:layout>
      <c:overlay val="1"/>
      <c:spPr>
        <a:solidFill>
          <a:schemeClr val="bg1"/>
        </a:solidFill>
        <a:ln>
          <a:solidFill>
            <a:schemeClr val="tx1"/>
          </a:solidFill>
        </a:ln>
      </c:spPr>
      <c:txPr>
        <a:bodyPr/>
        <a:lstStyle/>
        <a:p>
          <a:pPr>
            <a:defRPr sz="14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954534414541466"/>
          <c:y val="0.0453786266581542"/>
          <c:w val="0.861765712121806"/>
          <c:h val="0.841479392778605"/>
        </c:manualLayout>
      </c:layout>
      <c:lineChart>
        <c:grouping val="standard"/>
        <c:varyColors val="0"/>
        <c:ser>
          <c:idx val="8"/>
          <c:order val="0"/>
          <c:tx>
            <c:strRef>
              <c:f>Results!$DN$1</c:f>
              <c:strCache>
                <c:ptCount val="1"/>
                <c:pt idx="0">
                  <c:v>South Africa</c:v>
                </c:pt>
              </c:strCache>
            </c:strRef>
          </c:tx>
          <c:spPr>
            <a:ln w="19050" cmpd="sng">
              <a:solidFill>
                <a:srgbClr val="008000"/>
              </a:solidFill>
            </a:ln>
          </c:spPr>
          <c:marker>
            <c:symbol val="diamond"/>
            <c:size val="9"/>
            <c:spPr>
              <a:solidFill>
                <a:srgbClr val="008000"/>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Results!$DT$9:$DT$49</c:f>
              <c:numCache>
                <c:formatCode>0.0</c:formatCode>
                <c:ptCount val="41"/>
                <c:pt idx="0">
                  <c:v>6.34</c:v>
                </c:pt>
                <c:pt idx="1">
                  <c:v>6.61</c:v>
                </c:pt>
                <c:pt idx="2">
                  <c:v>5.85</c:v>
                </c:pt>
                <c:pt idx="3">
                  <c:v>6.03</c:v>
                </c:pt>
                <c:pt idx="4">
                  <c:v>6.22</c:v>
                </c:pt>
                <c:pt idx="5">
                  <c:v>6.43</c:v>
                </c:pt>
                <c:pt idx="6">
                  <c:v>6.36</c:v>
                </c:pt>
                <c:pt idx="7">
                  <c:v>6.27</c:v>
                </c:pt>
                <c:pt idx="8">
                  <c:v>6.31</c:v>
                </c:pt>
                <c:pt idx="9">
                  <c:v>6.19</c:v>
                </c:pt>
                <c:pt idx="10">
                  <c:v>6.23</c:v>
                </c:pt>
                <c:pt idx="11">
                  <c:v>6.18</c:v>
                </c:pt>
                <c:pt idx="12">
                  <c:v>6.57</c:v>
                </c:pt>
                <c:pt idx="13">
                  <c:v>6.83</c:v>
                </c:pt>
                <c:pt idx="14">
                  <c:v>6.17</c:v>
                </c:pt>
                <c:pt idx="15">
                  <c:v>6.27</c:v>
                </c:pt>
                <c:pt idx="16">
                  <c:v>6.18</c:v>
                </c:pt>
                <c:pt idx="17">
                  <c:v>5.62</c:v>
                </c:pt>
                <c:pt idx="18">
                  <c:v>5.35</c:v>
                </c:pt>
                <c:pt idx="19">
                  <c:v>4.94</c:v>
                </c:pt>
                <c:pt idx="24">
                  <c:v>5.8</c:v>
                </c:pt>
                <c:pt idx="25">
                  <c:v>7.0</c:v>
                </c:pt>
                <c:pt idx="26">
                  <c:v>8.48</c:v>
                </c:pt>
                <c:pt idx="27">
                  <c:v>7.34</c:v>
                </c:pt>
                <c:pt idx="28">
                  <c:v>7.03</c:v>
                </c:pt>
                <c:pt idx="29">
                  <c:v>5.6</c:v>
                </c:pt>
                <c:pt idx="34">
                  <c:v>3.54</c:v>
                </c:pt>
                <c:pt idx="35">
                  <c:v>3.59</c:v>
                </c:pt>
                <c:pt idx="36">
                  <c:v>3.4</c:v>
                </c:pt>
                <c:pt idx="37">
                  <c:v>3.25</c:v>
                </c:pt>
                <c:pt idx="38">
                  <c:v>3.07</c:v>
                </c:pt>
                <c:pt idx="39">
                  <c:v>2.93</c:v>
                </c:pt>
                <c:pt idx="40">
                  <c:v>2.84</c:v>
                </c:pt>
              </c:numCache>
            </c:numRef>
          </c:val>
          <c:smooth val="0"/>
          <c:extLst xmlns:c16r2="http://schemas.microsoft.com/office/drawing/2015/06/chart">
            <c:ext xmlns:c16="http://schemas.microsoft.com/office/drawing/2014/chart" uri="{C3380CC4-5D6E-409C-BE32-E72D297353CC}">
              <c16:uniqueId val="{00000005-79B9-024B-98A8-E5087B5BA6E2}"/>
            </c:ext>
          </c:extLst>
        </c:ser>
        <c:ser>
          <c:idx val="5"/>
          <c:order val="1"/>
          <c:tx>
            <c:strRef>
              <c:f>Results!$FA$1</c:f>
              <c:strCache>
                <c:ptCount val="1"/>
                <c:pt idx="0">
                  <c:v>India</c:v>
                </c:pt>
              </c:strCache>
            </c:strRef>
          </c:tx>
          <c:spPr>
            <a:ln w="19050" cmpd="sng">
              <a:solidFill>
                <a:srgbClr val="660066"/>
              </a:solidFill>
            </a:ln>
          </c:spPr>
          <c:marker>
            <c:symbol val="circle"/>
            <c:size val="5"/>
            <c:spPr>
              <a:solidFill>
                <a:srgbClr val="660066"/>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Results!$FB$9:$FB$49</c:f>
              <c:numCache>
                <c:formatCode>General</c:formatCode>
                <c:ptCount val="41"/>
                <c:pt idx="2" formatCode="0.00">
                  <c:v>5.661240046199309</c:v>
                </c:pt>
                <c:pt idx="3" formatCode="0.00">
                  <c:v>5.905801121161064</c:v>
                </c:pt>
                <c:pt idx="4" formatCode="0.00">
                  <c:v>5.373628556719579</c:v>
                </c:pt>
                <c:pt idx="5" formatCode="0.00">
                  <c:v>5.388387531435004</c:v>
                </c:pt>
                <c:pt idx="6" formatCode="0.00">
                  <c:v>5.573280897200963</c:v>
                </c:pt>
                <c:pt idx="7" formatCode="0.00">
                  <c:v>5.822954345797581</c:v>
                </c:pt>
                <c:pt idx="8" formatCode="0.00">
                  <c:v>5.918070987126082</c:v>
                </c:pt>
                <c:pt idx="9" formatCode="0.00">
                  <c:v>5.773630635763362</c:v>
                </c:pt>
                <c:pt idx="10" formatCode="0.00">
                  <c:v>6.393019373254924</c:v>
                </c:pt>
                <c:pt idx="11" formatCode="0.00">
                  <c:v>6.937078073503068</c:v>
                </c:pt>
                <c:pt idx="12" formatCode="0.00">
                  <c:v>7.027513277207011</c:v>
                </c:pt>
                <c:pt idx="13" formatCode="0.00">
                  <c:v>7.391802575887288</c:v>
                </c:pt>
                <c:pt idx="14" formatCode="0.00">
                  <c:v>7.283146541259502</c:v>
                </c:pt>
                <c:pt idx="15" formatCode="0.00">
                  <c:v>7.33529106475207</c:v>
                </c:pt>
                <c:pt idx="16" formatCode="0.00">
                  <c:v>6.733367030046814</c:v>
                </c:pt>
                <c:pt idx="17" formatCode="0.00">
                  <c:v>6.708053913563492</c:v>
                </c:pt>
                <c:pt idx="18" formatCode="0.00">
                  <c:v>7.626305787416509</c:v>
                </c:pt>
                <c:pt idx="19" formatCode="0.00">
                  <c:v>7.384565419346559</c:v>
                </c:pt>
                <c:pt idx="20" formatCode="0.00">
                  <c:v>7.527077965754848</c:v>
                </c:pt>
                <c:pt idx="21" formatCode="0.00">
                  <c:v>6.845652200246189</c:v>
                </c:pt>
                <c:pt idx="23" formatCode="0.00">
                  <c:v>4.843915195900722</c:v>
                </c:pt>
                <c:pt idx="24" formatCode="0.00">
                  <c:v>5.096787251515102</c:v>
                </c:pt>
                <c:pt idx="25" formatCode="0.00">
                  <c:v>5.212501147176988</c:v>
                </c:pt>
                <c:pt idx="27" formatCode="0.00">
                  <c:v>5.435543811119423</c:v>
                </c:pt>
                <c:pt idx="28" formatCode="0.00">
                  <c:v>5.290087185006054</c:v>
                </c:pt>
                <c:pt idx="29" formatCode="0.00">
                  <c:v>5.239977871055507</c:v>
                </c:pt>
                <c:pt idx="30" formatCode="0.00">
                  <c:v>5.595797353581068</c:v>
                </c:pt>
                <c:pt idx="33" formatCode="0.00">
                  <c:v>5.1456781148786</c:v>
                </c:pt>
                <c:pt idx="34" formatCode="0.00">
                  <c:v>5.675804619846163</c:v>
                </c:pt>
                <c:pt idx="35" formatCode="0.00">
                  <c:v>5.915336805408982</c:v>
                </c:pt>
                <c:pt idx="36" formatCode="0.00">
                  <c:v>5.176302099525315</c:v>
                </c:pt>
                <c:pt idx="37" formatCode="0.00">
                  <c:v>5.305568146680774</c:v>
                </c:pt>
                <c:pt idx="38" formatCode="0.00">
                  <c:v>4.921563843590895</c:v>
                </c:pt>
                <c:pt idx="39" formatCode="0.00">
                  <c:v>4.77012830695985</c:v>
                </c:pt>
                <c:pt idx="40" formatCode="0.00">
                  <c:v>4.785405691533925</c:v>
                </c:pt>
              </c:numCache>
            </c:numRef>
          </c:val>
          <c:smooth val="0"/>
          <c:extLst xmlns:c16r2="http://schemas.microsoft.com/office/drawing/2015/06/chart">
            <c:ext xmlns:c16="http://schemas.microsoft.com/office/drawing/2014/chart" uri="{C3380CC4-5D6E-409C-BE32-E72D297353CC}">
              <c16:uniqueId val="{00000000-64B5-8949-81B7-E4A39F60D687}"/>
            </c:ext>
          </c:extLst>
        </c:ser>
        <c:ser>
          <c:idx val="0"/>
          <c:order val="2"/>
          <c:tx>
            <c:strRef>
              <c:f>Results!$CX$1</c:f>
              <c:strCache>
                <c:ptCount val="1"/>
                <c:pt idx="0">
                  <c:v>Zambia</c:v>
                </c:pt>
              </c:strCache>
            </c:strRef>
          </c:tx>
          <c:spPr>
            <a:ln w="19050" cmpd="sng"/>
          </c:spPr>
          <c:marker>
            <c:symbol val="circle"/>
            <c:size val="6"/>
            <c:spPr>
              <a:solidFill>
                <a:schemeClr val="bg1"/>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Results!$CZ$9:$CZ$49</c:f>
              <c:numCache>
                <c:formatCode>General</c:formatCode>
                <c:ptCount val="41"/>
                <c:pt idx="23">
                  <c:v>8.54</c:v>
                </c:pt>
                <c:pt idx="24">
                  <c:v>10.24</c:v>
                </c:pt>
                <c:pt idx="25">
                  <c:v>11.45</c:v>
                </c:pt>
                <c:pt idx="26">
                  <c:v>12.31</c:v>
                </c:pt>
                <c:pt idx="27">
                  <c:v>12.0</c:v>
                </c:pt>
                <c:pt idx="28">
                  <c:v>11.07</c:v>
                </c:pt>
                <c:pt idx="29">
                  <c:v>9.81</c:v>
                </c:pt>
                <c:pt idx="30">
                  <c:v>10.22</c:v>
                </c:pt>
                <c:pt idx="31">
                  <c:v>7.28</c:v>
                </c:pt>
                <c:pt idx="32">
                  <c:v>5.98</c:v>
                </c:pt>
                <c:pt idx="33">
                  <c:v>6.34</c:v>
                </c:pt>
                <c:pt idx="34">
                  <c:v>5.87</c:v>
                </c:pt>
                <c:pt idx="35">
                  <c:v>4.65</c:v>
                </c:pt>
                <c:pt idx="36">
                  <c:v>4.67</c:v>
                </c:pt>
                <c:pt idx="37">
                  <c:v>5.0</c:v>
                </c:pt>
                <c:pt idx="38">
                  <c:v>4.61</c:v>
                </c:pt>
              </c:numCache>
            </c:numRef>
          </c:val>
          <c:smooth val="0"/>
          <c:extLst xmlns:c16r2="http://schemas.microsoft.com/office/drawing/2015/06/chart">
            <c:ext xmlns:c16="http://schemas.microsoft.com/office/drawing/2014/chart" uri="{C3380CC4-5D6E-409C-BE32-E72D297353CC}">
              <c16:uniqueId val="{00000001-64B5-8949-81B7-E4A39F60D687}"/>
            </c:ext>
          </c:extLst>
        </c:ser>
        <c:ser>
          <c:idx val="1"/>
          <c:order val="3"/>
          <c:tx>
            <c:strRef>
              <c:f>Results!$DF$1</c:f>
              <c:strCache>
                <c:ptCount val="1"/>
                <c:pt idx="0">
                  <c:v>Zimbabwe</c:v>
                </c:pt>
              </c:strCache>
            </c:strRef>
          </c:tx>
          <c:spPr>
            <a:ln w="19050" cmpd="sng">
              <a:solidFill>
                <a:schemeClr val="accent2"/>
              </a:solidFill>
            </a:ln>
          </c:spPr>
          <c:marker>
            <c:symbol val="triangle"/>
            <c:size val="6"/>
            <c:spPr>
              <a:solidFill>
                <a:schemeClr val="accent2"/>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Results!$DH$9:$DH$48</c:f>
              <c:numCache>
                <c:formatCode>General</c:formatCode>
                <c:ptCount val="40"/>
                <c:pt idx="8">
                  <c:v>9.5</c:v>
                </c:pt>
                <c:pt idx="11">
                  <c:v>8.32</c:v>
                </c:pt>
                <c:pt idx="12">
                  <c:v>11.57</c:v>
                </c:pt>
                <c:pt idx="13">
                  <c:v>10.98</c:v>
                </c:pt>
                <c:pt idx="14">
                  <c:v>10.52</c:v>
                </c:pt>
                <c:pt idx="15">
                  <c:v>10.04</c:v>
                </c:pt>
                <c:pt idx="16">
                  <c:v>9.74</c:v>
                </c:pt>
                <c:pt idx="17">
                  <c:v>9.05</c:v>
                </c:pt>
                <c:pt idx="18">
                  <c:v>9.07</c:v>
                </c:pt>
                <c:pt idx="19">
                  <c:v>8.53</c:v>
                </c:pt>
                <c:pt idx="20">
                  <c:v>8.57</c:v>
                </c:pt>
                <c:pt idx="25">
                  <c:v>11.37</c:v>
                </c:pt>
                <c:pt idx="26">
                  <c:v>12.86</c:v>
                </c:pt>
                <c:pt idx="27">
                  <c:v>11.84</c:v>
                </c:pt>
                <c:pt idx="28">
                  <c:v>13.47</c:v>
                </c:pt>
                <c:pt idx="29">
                  <c:v>11.29</c:v>
                </c:pt>
                <c:pt idx="30">
                  <c:v>11.34</c:v>
                </c:pt>
                <c:pt idx="31">
                  <c:v>8.9</c:v>
                </c:pt>
                <c:pt idx="32">
                  <c:v>8.36</c:v>
                </c:pt>
                <c:pt idx="33">
                  <c:v>7.55</c:v>
                </c:pt>
                <c:pt idx="34">
                  <c:v>7.12</c:v>
                </c:pt>
                <c:pt idx="35">
                  <c:v>6.81</c:v>
                </c:pt>
                <c:pt idx="36">
                  <c:v>6.5</c:v>
                </c:pt>
                <c:pt idx="37">
                  <c:v>6.08</c:v>
                </c:pt>
                <c:pt idx="38">
                  <c:v>5.43</c:v>
                </c:pt>
                <c:pt idx="39">
                  <c:v>5.39</c:v>
                </c:pt>
              </c:numCache>
            </c:numRef>
          </c:val>
          <c:smooth val="0"/>
          <c:extLst xmlns:c16r2="http://schemas.microsoft.com/office/drawing/2015/06/chart">
            <c:ext xmlns:c16="http://schemas.microsoft.com/office/drawing/2014/chart" uri="{C3380CC4-5D6E-409C-BE32-E72D297353CC}">
              <c16:uniqueId val="{00000002-64B5-8949-81B7-E4A39F60D687}"/>
            </c:ext>
          </c:extLst>
        </c:ser>
        <c:ser>
          <c:idx val="9"/>
          <c:order val="4"/>
          <c:tx>
            <c:strRef>
              <c:f>Results!$BA$1</c:f>
              <c:strCache>
                <c:ptCount val="1"/>
                <c:pt idx="0">
                  <c:v>UK</c:v>
                </c:pt>
              </c:strCache>
            </c:strRef>
          </c:tx>
          <c:spPr>
            <a:ln w="12700" cmpd="sng">
              <a:solidFill>
                <a:srgbClr val="000090"/>
              </a:solidFill>
            </a:ln>
          </c:spPr>
          <c:marker>
            <c:symbol val="diamond"/>
            <c:size val="9"/>
            <c:spPr>
              <a:noFill/>
              <a:ln>
                <a:solidFill>
                  <a:srgbClr val="000090"/>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Results!$BB$9:$BB$49</c:f>
              <c:numCache>
                <c:formatCode>General</c:formatCode>
                <c:ptCount val="41"/>
                <c:pt idx="0">
                  <c:v>8.03</c:v>
                </c:pt>
                <c:pt idx="1">
                  <c:v>8.08</c:v>
                </c:pt>
                <c:pt idx="2">
                  <c:v>9.07</c:v>
                </c:pt>
                <c:pt idx="3">
                  <c:v>9.29</c:v>
                </c:pt>
                <c:pt idx="4">
                  <c:v>9.05</c:v>
                </c:pt>
                <c:pt idx="5">
                  <c:v>8.79</c:v>
                </c:pt>
                <c:pt idx="6">
                  <c:v>8.67</c:v>
                </c:pt>
                <c:pt idx="7">
                  <c:v>8.49</c:v>
                </c:pt>
                <c:pt idx="8">
                  <c:v>8.54</c:v>
                </c:pt>
                <c:pt idx="9">
                  <c:v>8.33</c:v>
                </c:pt>
                <c:pt idx="10">
                  <c:v>7.81</c:v>
                </c:pt>
                <c:pt idx="11">
                  <c:v>7.17</c:v>
                </c:pt>
                <c:pt idx="12">
                  <c:v>6.87</c:v>
                </c:pt>
                <c:pt idx="13">
                  <c:v>6.75</c:v>
                </c:pt>
                <c:pt idx="14">
                  <c:v>6.78</c:v>
                </c:pt>
                <c:pt idx="15">
                  <c:v>6.96</c:v>
                </c:pt>
                <c:pt idx="16">
                  <c:v>7.03</c:v>
                </c:pt>
                <c:pt idx="17">
                  <c:v>6.59</c:v>
                </c:pt>
                <c:pt idx="18">
                  <c:v>6.57</c:v>
                </c:pt>
                <c:pt idx="19">
                  <c:v>6.35</c:v>
                </c:pt>
                <c:pt idx="20">
                  <c:v>5.67</c:v>
                </c:pt>
                <c:pt idx="21">
                  <c:v>5.0</c:v>
                </c:pt>
                <c:pt idx="22">
                  <c:v>4.44</c:v>
                </c:pt>
                <c:pt idx="23">
                  <c:v>4.23</c:v>
                </c:pt>
                <c:pt idx="24">
                  <c:v>4.13</c:v>
                </c:pt>
                <c:pt idx="25">
                  <c:v>4.23</c:v>
                </c:pt>
                <c:pt idx="26">
                  <c:v>4.48</c:v>
                </c:pt>
                <c:pt idx="27">
                  <c:v>4.1</c:v>
                </c:pt>
                <c:pt idx="28">
                  <c:v>3.86</c:v>
                </c:pt>
                <c:pt idx="29">
                  <c:v>3.45</c:v>
                </c:pt>
                <c:pt idx="30">
                  <c:v>3.59</c:v>
                </c:pt>
                <c:pt idx="31">
                  <c:v>3.21</c:v>
                </c:pt>
                <c:pt idx="32">
                  <c:v>2.95</c:v>
                </c:pt>
                <c:pt idx="33">
                  <c:v>2.77</c:v>
                </c:pt>
                <c:pt idx="34">
                  <c:v>2.72</c:v>
                </c:pt>
                <c:pt idx="35">
                  <c:v>2.65</c:v>
                </c:pt>
                <c:pt idx="36">
                  <c:v>2.42</c:v>
                </c:pt>
                <c:pt idx="37">
                  <c:v>2.37</c:v>
                </c:pt>
                <c:pt idx="38">
                  <c:v>2.38</c:v>
                </c:pt>
                <c:pt idx="39">
                  <c:v>2.3</c:v>
                </c:pt>
                <c:pt idx="40">
                  <c:v>2.45</c:v>
                </c:pt>
              </c:numCache>
            </c:numRef>
          </c:val>
          <c:smooth val="0"/>
          <c:extLst xmlns:c16r2="http://schemas.microsoft.com/office/drawing/2015/06/chart">
            <c:ext xmlns:c16="http://schemas.microsoft.com/office/drawing/2014/chart" uri="{C3380CC4-5D6E-409C-BE32-E72D297353CC}">
              <c16:uniqueId val="{00000006-79B9-024B-98A8-E5087B5BA6E2}"/>
            </c:ext>
          </c:extLst>
        </c:ser>
        <c:dLbls>
          <c:showLegendKey val="0"/>
          <c:showVal val="0"/>
          <c:showCatName val="0"/>
          <c:showSerName val="0"/>
          <c:showPercent val="0"/>
          <c:showBubbleSize val="0"/>
        </c:dLbls>
        <c:marker val="1"/>
        <c:smooth val="0"/>
        <c:axId val="-2113996792"/>
        <c:axId val="-2146976392"/>
      </c:lineChart>
      <c:catAx>
        <c:axId val="-2113996792"/>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46976392"/>
        <c:crossesAt val="0.0"/>
        <c:auto val="1"/>
        <c:lblAlgn val="ctr"/>
        <c:lblOffset val="100"/>
        <c:tickLblSkip val="5"/>
        <c:tickMarkSkip val="5"/>
        <c:noMultiLvlLbl val="0"/>
      </c:catAx>
      <c:valAx>
        <c:axId val="-2146976392"/>
        <c:scaling>
          <c:orientation val="minMax"/>
          <c:max val="14.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13996792"/>
        <c:crosses val="autoZero"/>
        <c:crossBetween val="midCat"/>
        <c:minorUnit val="1.0"/>
      </c:valAx>
      <c:spPr>
        <a:noFill/>
        <a:ln w="12700">
          <a:solidFill>
            <a:schemeClr val="tx1"/>
          </a:solidFill>
        </a:ln>
      </c:spPr>
    </c:plotArea>
    <c:legend>
      <c:legendPos val="l"/>
      <c:layout>
        <c:manualLayout>
          <c:xMode val="edge"/>
          <c:yMode val="edge"/>
          <c:x val="0.109790551181102"/>
          <c:y val="0.591605483436192"/>
          <c:w val="0.290781802274716"/>
          <c:h val="0.281145633822799"/>
        </c:manualLayout>
      </c:layout>
      <c:overlay val="1"/>
      <c:spPr>
        <a:solidFill>
          <a:schemeClr val="bg1"/>
        </a:solidFill>
        <a:ln>
          <a:solidFill>
            <a:schemeClr val="tx1"/>
          </a:solidFill>
        </a:ln>
      </c:spPr>
      <c:txPr>
        <a:bodyPr/>
        <a:lstStyle/>
        <a:p>
          <a:pPr>
            <a:defRPr sz="14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916876740217358"/>
          <c:y val="0.0679011491806767"/>
          <c:w val="0.877646178258136"/>
          <c:h val="0.818956870256083"/>
        </c:manualLayout>
      </c:layout>
      <c:lineChart>
        <c:grouping val="standard"/>
        <c:varyColors val="0"/>
        <c:ser>
          <c:idx val="2"/>
          <c:order val="0"/>
          <c:tx>
            <c:strRef>
              <c:f>'Data Fig 3&amp;4&amp;5'!$L$146</c:f>
              <c:strCache>
                <c:ptCount val="1"/>
                <c:pt idx="0">
                  <c:v>Algeria</c:v>
                </c:pt>
              </c:strCache>
            </c:strRef>
          </c:tx>
          <c:spPr>
            <a:ln w="25400">
              <a:noFill/>
            </a:ln>
          </c:spPr>
          <c:marker>
            <c:symbol val="triangle"/>
            <c:size val="12"/>
            <c:spPr>
              <a:solidFill>
                <a:srgbClr val="FF0000"/>
              </a:solidFill>
              <a:ln>
                <a:solidFill>
                  <a:schemeClr val="tx1"/>
                </a:solidFill>
              </a:ln>
            </c:spPr>
          </c:marker>
          <c:cat>
            <c:numRef>
              <c:f>'Data Fig 3&amp;4&amp;5'!$K$147:$K$187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3&amp;4&amp;5'!$L$147:$L$187</c:f>
              <c:numCache>
                <c:formatCode>General</c:formatCode>
                <c:ptCount val="41"/>
                <c:pt idx="12" formatCode="0.00">
                  <c:v>3.025955662155452</c:v>
                </c:pt>
                <c:pt idx="13" formatCode="0.00">
                  <c:v>2.99324226145225</c:v>
                </c:pt>
                <c:pt idx="14" formatCode="0.00">
                  <c:v>2.616874766151353</c:v>
                </c:pt>
                <c:pt idx="15" formatCode="0.00">
                  <c:v>2.218413104122149</c:v>
                </c:pt>
                <c:pt idx="16" formatCode="0.00">
                  <c:v>2.22825830167171</c:v>
                </c:pt>
                <c:pt idx="17" formatCode="0.00">
                  <c:v>2.457744383217576</c:v>
                </c:pt>
                <c:pt idx="18" formatCode="0.00">
                  <c:v>2.593242136429438</c:v>
                </c:pt>
                <c:pt idx="19" formatCode="0.00">
                  <c:v>2.537808363675286</c:v>
                </c:pt>
                <c:pt idx="20" formatCode="0.00">
                  <c:v>2.624343046539177</c:v>
                </c:pt>
                <c:pt idx="21" formatCode="0.00">
                  <c:v>3.563793957680381</c:v>
                </c:pt>
                <c:pt idx="26" formatCode="0.00">
                  <c:v>2.475069274809224</c:v>
                </c:pt>
                <c:pt idx="27" formatCode="0.00">
                  <c:v>1.926070459263297</c:v>
                </c:pt>
                <c:pt idx="28" formatCode="0.00">
                  <c:v>3.156605433557398</c:v>
                </c:pt>
                <c:pt idx="29" formatCode="0.00">
                  <c:v>1.990057988036214</c:v>
                </c:pt>
                <c:pt idx="30" formatCode="0.00">
                  <c:v>2.094518313498262</c:v>
                </c:pt>
                <c:pt idx="31" formatCode="0.00">
                  <c:v>2.36564866010183</c:v>
                </c:pt>
                <c:pt idx="32" formatCode="0.00">
                  <c:v>2.585616448950626</c:v>
                </c:pt>
                <c:pt idx="33" formatCode="0.00">
                  <c:v>2.848981599813447</c:v>
                </c:pt>
                <c:pt idx="34" formatCode="0.00">
                  <c:v>3.63004645778836</c:v>
                </c:pt>
                <c:pt idx="35" formatCode="0.00">
                  <c:v>4.152854224381683</c:v>
                </c:pt>
                <c:pt idx="37" formatCode="0.00">
                  <c:v>4.967375629602279</c:v>
                </c:pt>
              </c:numCache>
            </c:numRef>
          </c:val>
          <c:smooth val="0"/>
          <c:extLst xmlns:c16r2="http://schemas.microsoft.com/office/drawing/2015/06/chart">
            <c:ext xmlns:c16="http://schemas.microsoft.com/office/drawing/2014/chart" uri="{C3380CC4-5D6E-409C-BE32-E72D297353CC}">
              <c16:uniqueId val="{00000000-38D7-4BF3-9230-AB505AD7E958}"/>
            </c:ext>
          </c:extLst>
        </c:ser>
        <c:ser>
          <c:idx val="3"/>
          <c:order val="1"/>
          <c:tx>
            <c:strRef>
              <c:f>'Data Fig 3&amp;4&amp;5'!$M$146</c:f>
              <c:strCache>
                <c:ptCount val="1"/>
                <c:pt idx="0">
                  <c:v>Tunisia</c:v>
                </c:pt>
              </c:strCache>
            </c:strRef>
          </c:tx>
          <c:spPr>
            <a:ln w="25400">
              <a:noFill/>
            </a:ln>
          </c:spPr>
          <c:marker>
            <c:symbol val="square"/>
            <c:size val="9"/>
            <c:spPr>
              <a:solidFill>
                <a:schemeClr val="accent5"/>
              </a:solidFill>
              <a:ln>
                <a:solidFill>
                  <a:schemeClr val="tx1"/>
                </a:solidFill>
              </a:ln>
            </c:spPr>
          </c:marker>
          <c:cat>
            <c:numRef>
              <c:f>'Data Fig 3&amp;4&amp;5'!$K$147:$K$187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3&amp;4&amp;5'!$M$147:$M$186</c:f>
              <c:numCache>
                <c:formatCode>General</c:formatCode>
                <c:ptCount val="40"/>
                <c:pt idx="26" formatCode="0.00">
                  <c:v>2.184511852012602</c:v>
                </c:pt>
                <c:pt idx="27" formatCode="0.00">
                  <c:v>3.655866981410025</c:v>
                </c:pt>
                <c:pt idx="28" formatCode="0.00">
                  <c:v>2.845058460444835</c:v>
                </c:pt>
                <c:pt idx="32" formatCode="0.00">
                  <c:v>3.336391858736386</c:v>
                </c:pt>
                <c:pt idx="33" formatCode="0.00">
                  <c:v>3.432559433009851</c:v>
                </c:pt>
                <c:pt idx="34" formatCode="0.00">
                  <c:v>3.467635037096436</c:v>
                </c:pt>
                <c:pt idx="35" formatCode="0.00">
                  <c:v>4.066818952579606</c:v>
                </c:pt>
                <c:pt idx="36" formatCode="0.00">
                  <c:v>4.448208081316706</c:v>
                </c:pt>
              </c:numCache>
            </c:numRef>
          </c:val>
          <c:smooth val="0"/>
          <c:extLst xmlns:c16r2="http://schemas.microsoft.com/office/drawing/2015/06/chart">
            <c:ext xmlns:c16="http://schemas.microsoft.com/office/drawing/2014/chart" uri="{C3380CC4-5D6E-409C-BE32-E72D297353CC}">
              <c16:uniqueId val="{00000001-38D7-4BF3-9230-AB505AD7E958}"/>
            </c:ext>
          </c:extLst>
        </c:ser>
        <c:ser>
          <c:idx val="4"/>
          <c:order val="2"/>
          <c:tx>
            <c:strRef>
              <c:f>'Data Fig 3&amp;4&amp;5'!$N$146</c:f>
              <c:strCache>
                <c:ptCount val="1"/>
                <c:pt idx="0">
                  <c:v>Vietnam</c:v>
                </c:pt>
              </c:strCache>
            </c:strRef>
          </c:tx>
          <c:spPr>
            <a:ln w="25400">
              <a:noFill/>
            </a:ln>
          </c:spPr>
          <c:marker>
            <c:symbol val="circle"/>
            <c:size val="12"/>
            <c:spPr>
              <a:solidFill>
                <a:schemeClr val="accent6"/>
              </a:solidFill>
              <a:ln>
                <a:solidFill>
                  <a:schemeClr val="tx1"/>
                </a:solidFill>
              </a:ln>
            </c:spPr>
          </c:marker>
          <c:cat>
            <c:numRef>
              <c:f>'Data Fig 3&amp;4&amp;5'!$K$147:$K$187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3&amp;4&amp;5'!$N$147:$N$187</c:f>
              <c:numCache>
                <c:formatCode>0.00</c:formatCode>
                <c:ptCount val="41"/>
                <c:pt idx="1">
                  <c:v>0.109268701472348</c:v>
                </c:pt>
                <c:pt idx="6">
                  <c:v>0.121401938833547</c:v>
                </c:pt>
                <c:pt idx="7">
                  <c:v>0.124052314983761</c:v>
                </c:pt>
                <c:pt idx="8">
                  <c:v>0.137288808335475</c:v>
                </c:pt>
                <c:pt idx="9">
                  <c:v>0.138452265829985</c:v>
                </c:pt>
                <c:pt idx="10">
                  <c:v>0.142260145052717</c:v>
                </c:pt>
                <c:pt idx="11">
                  <c:v>0.139476871623604</c:v>
                </c:pt>
                <c:pt idx="12">
                  <c:v>0.13007523208562</c:v>
                </c:pt>
                <c:pt idx="13">
                  <c:v>0.131015284243988</c:v>
                </c:pt>
                <c:pt idx="14">
                  <c:v>0.12234390577494</c:v>
                </c:pt>
                <c:pt idx="15">
                  <c:v>0.122918043497159</c:v>
                </c:pt>
                <c:pt idx="17">
                  <c:v>0.136325897884244</c:v>
                </c:pt>
                <c:pt idx="18">
                  <c:v>0.137162747274918</c:v>
                </c:pt>
                <c:pt idx="19">
                  <c:v>0.139180331742262</c:v>
                </c:pt>
                <c:pt idx="20">
                  <c:v>0.152806781469341</c:v>
                </c:pt>
                <c:pt idx="22">
                  <c:v>0.12867415052781</c:v>
                </c:pt>
              </c:numCache>
            </c:numRef>
          </c:val>
          <c:smooth val="0"/>
          <c:extLst xmlns:c16r2="http://schemas.microsoft.com/office/drawing/2015/06/chart">
            <c:ext xmlns:c16="http://schemas.microsoft.com/office/drawing/2014/chart" uri="{C3380CC4-5D6E-409C-BE32-E72D297353CC}">
              <c16:uniqueId val="{00000002-38D7-4BF3-9230-AB505AD7E958}"/>
            </c:ext>
          </c:extLst>
        </c:ser>
        <c:ser>
          <c:idx val="0"/>
          <c:order val="3"/>
          <c:tx>
            <c:strRef>
              <c:f>'Data Fig 3&amp;4&amp;5'!$O$146</c:f>
              <c:strCache>
                <c:ptCount val="1"/>
                <c:pt idx="0">
                  <c:v>French Cameroon</c:v>
                </c:pt>
              </c:strCache>
            </c:strRef>
          </c:tx>
          <c:spPr>
            <a:ln>
              <a:noFill/>
            </a:ln>
          </c:spPr>
          <c:marker>
            <c:symbol val="diamond"/>
            <c:size val="12"/>
            <c:spPr>
              <a:solidFill>
                <a:schemeClr val="tx1"/>
              </a:solidFill>
              <a:ln>
                <a:solidFill>
                  <a:schemeClr val="tx1"/>
                </a:solidFill>
              </a:ln>
            </c:spPr>
          </c:marker>
          <c:cat>
            <c:numRef>
              <c:f>'Data Fig 3&amp;4&amp;5'!$K$147:$K$187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3&amp;4&amp;5'!$O$147:$O$187</c:f>
              <c:numCache>
                <c:formatCode>General</c:formatCode>
                <c:ptCount val="41"/>
                <c:pt idx="25" formatCode="0.00">
                  <c:v>0.912940640432047</c:v>
                </c:pt>
              </c:numCache>
            </c:numRef>
          </c:val>
          <c:smooth val="0"/>
          <c:extLst xmlns:c16r2="http://schemas.microsoft.com/office/drawing/2015/06/chart">
            <c:ext xmlns:c16="http://schemas.microsoft.com/office/drawing/2014/chart" uri="{C3380CC4-5D6E-409C-BE32-E72D297353CC}">
              <c16:uniqueId val="{00000000-7F7B-7E49-918F-4399625102FF}"/>
            </c:ext>
          </c:extLst>
        </c:ser>
        <c:dLbls>
          <c:showLegendKey val="0"/>
          <c:showVal val="0"/>
          <c:showCatName val="0"/>
          <c:showSerName val="0"/>
          <c:showPercent val="0"/>
          <c:showBubbleSize val="0"/>
        </c:dLbls>
        <c:marker val="1"/>
        <c:smooth val="0"/>
        <c:axId val="-2146553944"/>
        <c:axId val="2095254024"/>
      </c:lineChart>
      <c:catAx>
        <c:axId val="-2146553944"/>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095254024"/>
        <c:crossesAt val="0.0"/>
        <c:auto val="1"/>
        <c:lblAlgn val="ctr"/>
        <c:lblOffset val="100"/>
        <c:tickLblSkip val="5"/>
        <c:tickMarkSkip val="5"/>
        <c:noMultiLvlLbl val="0"/>
      </c:catAx>
      <c:valAx>
        <c:axId val="2095254024"/>
        <c:scaling>
          <c:orientation val="minMax"/>
          <c:max val="5.0"/>
          <c:min val="0.0"/>
        </c:scaling>
        <c:delete val="0"/>
        <c:axPos val="l"/>
        <c:majorGridlines>
          <c:spPr>
            <a:ln w="3175">
              <a:solidFill>
                <a:schemeClr val="bg1">
                  <a:lumMod val="75000"/>
                </a:schemeClr>
              </a:solidFill>
              <a:prstDash val="sysDot"/>
            </a:ln>
          </c:spPr>
        </c:majorGridlines>
        <c:title>
          <c:tx>
            <c:rich>
              <a:bodyPr rot="-5400000" vert="horz"/>
              <a:lstStyle/>
              <a:p>
                <a:pPr>
                  <a:defRPr/>
                </a:pPr>
                <a:r>
                  <a:rPr lang="en-US" sz="1600" b="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46553944"/>
        <c:crosses val="autoZero"/>
        <c:crossBetween val="midCat"/>
        <c:minorUnit val="1.0"/>
      </c:valAx>
      <c:spPr>
        <a:noFill/>
        <a:ln w="12700">
          <a:solidFill>
            <a:schemeClr val="tx1"/>
          </a:solidFill>
        </a:ln>
      </c:spPr>
    </c:plotArea>
    <c:legend>
      <c:legendPos val="l"/>
      <c:layout>
        <c:manualLayout>
          <c:xMode val="edge"/>
          <c:yMode val="edge"/>
          <c:x val="0.105982305918984"/>
          <c:y val="0.102866744697453"/>
          <c:w val="0.29101374210353"/>
          <c:h val="0.227284528623111"/>
        </c:manualLayout>
      </c:layout>
      <c:overlay val="1"/>
      <c:spPr>
        <a:solidFill>
          <a:schemeClr val="bg1"/>
        </a:solidFill>
        <a:ln>
          <a:solidFill>
            <a:schemeClr val="tx1"/>
          </a:solidFill>
        </a:ln>
      </c:spPr>
      <c:txPr>
        <a:bodyPr/>
        <a:lstStyle/>
        <a:p>
          <a:pPr>
            <a:defRPr sz="14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76311134985"/>
          <c:y val="0.0679011491806767"/>
          <c:w val="0.843925740563628"/>
          <c:h val="0.818956870256083"/>
        </c:manualLayout>
      </c:layout>
      <c:lineChart>
        <c:grouping val="standard"/>
        <c:varyColors val="0"/>
        <c:ser>
          <c:idx val="2"/>
          <c:order val="0"/>
          <c:tx>
            <c:strRef>
              <c:f>'Data Fig 3&amp;4&amp;5'!$B$90</c:f>
              <c:strCache>
                <c:ptCount val="1"/>
                <c:pt idx="0">
                  <c:v>Algeria</c:v>
                </c:pt>
              </c:strCache>
            </c:strRef>
          </c:tx>
          <c:spPr>
            <a:ln w="34925">
              <a:noFill/>
            </a:ln>
          </c:spPr>
          <c:marker>
            <c:symbol val="triangle"/>
            <c:size val="12"/>
            <c:spPr>
              <a:solidFill>
                <a:srgbClr val="FF0000"/>
              </a:solidFill>
              <a:ln>
                <a:solidFill>
                  <a:schemeClr val="tx1"/>
                </a:solidFill>
              </a:ln>
            </c:spPr>
          </c:marker>
          <c:cat>
            <c:numRef>
              <c:f>'Data Fig 3&amp;4&amp;5'!$A$101:$A$141</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3&amp;4&amp;5'!$B$101:$B$141</c:f>
              <c:numCache>
                <c:formatCode>#,##0</c:formatCode>
                <c:ptCount val="41"/>
                <c:pt idx="12">
                  <c:v>2201.411758013771</c:v>
                </c:pt>
                <c:pt idx="13">
                  <c:v>2232.31311028698</c:v>
                </c:pt>
                <c:pt idx="14">
                  <c:v>2143.809455197437</c:v>
                </c:pt>
                <c:pt idx="15">
                  <c:v>2030.092933880472</c:v>
                </c:pt>
                <c:pt idx="16">
                  <c:v>2064.629539306809</c:v>
                </c:pt>
                <c:pt idx="17">
                  <c:v>2044.120462572307</c:v>
                </c:pt>
                <c:pt idx="18">
                  <c:v>2045.728705446451</c:v>
                </c:pt>
                <c:pt idx="19">
                  <c:v>1926.019863929755</c:v>
                </c:pt>
                <c:pt idx="20">
                  <c:v>1711.823859205278</c:v>
                </c:pt>
                <c:pt idx="21">
                  <c:v>1761.136815579569</c:v>
                </c:pt>
                <c:pt idx="26">
                  <c:v>1750.002307151005</c:v>
                </c:pt>
                <c:pt idx="27">
                  <c:v>1797.278454017652</c:v>
                </c:pt>
                <c:pt idx="28">
                  <c:v>1876.291603692324</c:v>
                </c:pt>
                <c:pt idx="29">
                  <c:v>1913.551941070544</c:v>
                </c:pt>
                <c:pt idx="30">
                  <c:v>1962.326117125038</c:v>
                </c:pt>
                <c:pt idx="31">
                  <c:v>1954.476812656537</c:v>
                </c:pt>
                <c:pt idx="32">
                  <c:v>2197.805251180042</c:v>
                </c:pt>
                <c:pt idx="33">
                  <c:v>2284.147600333544</c:v>
                </c:pt>
                <c:pt idx="34">
                  <c:v>2441.133689703548</c:v>
                </c:pt>
                <c:pt idx="35">
                  <c:v>2594.1951268393</c:v>
                </c:pt>
                <c:pt idx="36">
                  <c:v>2813.975651957305</c:v>
                </c:pt>
                <c:pt idx="37">
                  <c:v>2933.677545101932</c:v>
                </c:pt>
              </c:numCache>
            </c:numRef>
          </c:val>
          <c:smooth val="0"/>
          <c:extLst xmlns:c16r2="http://schemas.microsoft.com/office/drawing/2015/06/chart">
            <c:ext xmlns:c16="http://schemas.microsoft.com/office/drawing/2014/chart" uri="{C3380CC4-5D6E-409C-BE32-E72D297353CC}">
              <c16:uniqueId val="{00000000-38D7-4BF3-9230-AB505AD7E958}"/>
            </c:ext>
          </c:extLst>
        </c:ser>
        <c:ser>
          <c:idx val="3"/>
          <c:order val="1"/>
          <c:tx>
            <c:strRef>
              <c:f>'Data Fig 3&amp;4&amp;5'!$C$90</c:f>
              <c:strCache>
                <c:ptCount val="1"/>
                <c:pt idx="0">
                  <c:v>Tunisia</c:v>
                </c:pt>
              </c:strCache>
            </c:strRef>
          </c:tx>
          <c:spPr>
            <a:ln w="34925">
              <a:noFill/>
            </a:ln>
          </c:spPr>
          <c:marker>
            <c:symbol val="square"/>
            <c:size val="9"/>
            <c:spPr>
              <a:solidFill>
                <a:schemeClr val="accent5"/>
              </a:solidFill>
              <a:ln>
                <a:solidFill>
                  <a:schemeClr val="tx1"/>
                </a:solidFill>
              </a:ln>
            </c:spPr>
          </c:marker>
          <c:cat>
            <c:numRef>
              <c:f>'Data Fig 3&amp;4&amp;5'!$A$101:$A$141</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3&amp;4&amp;5'!$C$101:$C$141</c:f>
              <c:numCache>
                <c:formatCode>#,##0</c:formatCode>
                <c:ptCount val="41"/>
                <c:pt idx="26">
                  <c:v>1616.640338227968</c:v>
                </c:pt>
                <c:pt idx="27">
                  <c:v>1684.735865000208</c:v>
                </c:pt>
                <c:pt idx="28">
                  <c:v>1789.102480726862</c:v>
                </c:pt>
                <c:pt idx="29">
                  <c:v>1775.053056238417</c:v>
                </c:pt>
                <c:pt idx="30">
                  <c:v>1833.778251659805</c:v>
                </c:pt>
                <c:pt idx="31">
                  <c:v>1819.118273036792</c:v>
                </c:pt>
                <c:pt idx="32">
                  <c:v>2006.881167386706</c:v>
                </c:pt>
                <c:pt idx="33">
                  <c:v>2044.309202974325</c:v>
                </c:pt>
                <c:pt idx="34">
                  <c:v>2183.595452634481</c:v>
                </c:pt>
                <c:pt idx="35">
                  <c:v>2332.371783010493</c:v>
                </c:pt>
                <c:pt idx="36">
                  <c:v>2265.292828389853</c:v>
                </c:pt>
              </c:numCache>
            </c:numRef>
          </c:val>
          <c:smooth val="0"/>
          <c:extLst xmlns:c16r2="http://schemas.microsoft.com/office/drawing/2015/06/chart">
            <c:ext xmlns:c16="http://schemas.microsoft.com/office/drawing/2014/chart" uri="{C3380CC4-5D6E-409C-BE32-E72D297353CC}">
              <c16:uniqueId val="{00000001-38D7-4BF3-9230-AB505AD7E958}"/>
            </c:ext>
          </c:extLst>
        </c:ser>
        <c:ser>
          <c:idx val="4"/>
          <c:order val="2"/>
          <c:tx>
            <c:strRef>
              <c:f>'Data Fig 3&amp;4&amp;5'!$D$90</c:f>
              <c:strCache>
                <c:ptCount val="1"/>
                <c:pt idx="0">
                  <c:v>Vietnam</c:v>
                </c:pt>
              </c:strCache>
            </c:strRef>
          </c:tx>
          <c:spPr>
            <a:ln w="34925">
              <a:noFill/>
            </a:ln>
          </c:spPr>
          <c:marker>
            <c:symbol val="circle"/>
            <c:size val="10"/>
            <c:spPr>
              <a:solidFill>
                <a:schemeClr val="accent6"/>
              </a:solidFill>
              <a:ln>
                <a:solidFill>
                  <a:schemeClr val="tx1"/>
                </a:solidFill>
              </a:ln>
            </c:spPr>
          </c:marker>
          <c:cat>
            <c:numRef>
              <c:f>'Data Fig 3&amp;4&amp;5'!$A$101:$A$141</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3&amp;4&amp;5'!$D$101:$D$141</c:f>
              <c:numCache>
                <c:formatCode>#,##0</c:formatCode>
                <c:ptCount val="41"/>
                <c:pt idx="1">
                  <c:v>712.4983583327597</c:v>
                </c:pt>
                <c:pt idx="2">
                  <c:v>665.4540080428912</c:v>
                </c:pt>
                <c:pt idx="3">
                  <c:v>694.0319651240791</c:v>
                </c:pt>
                <c:pt idx="4">
                  <c:v>672.7777932951785</c:v>
                </c:pt>
                <c:pt idx="5">
                  <c:v>682.6437378172176</c:v>
                </c:pt>
                <c:pt idx="6">
                  <c:v>665.6964381823927</c:v>
                </c:pt>
                <c:pt idx="7">
                  <c:v>704.568391168565</c:v>
                </c:pt>
                <c:pt idx="8">
                  <c:v>641.6357688038064</c:v>
                </c:pt>
                <c:pt idx="9">
                  <c:v>641.1485768431958</c:v>
                </c:pt>
                <c:pt idx="10">
                  <c:v>553.2625845629344</c:v>
                </c:pt>
                <c:pt idx="11">
                  <c:v>459.327295407814</c:v>
                </c:pt>
                <c:pt idx="12">
                  <c:v>435.6982072900141</c:v>
                </c:pt>
                <c:pt idx="13">
                  <c:v>457.774704973584</c:v>
                </c:pt>
                <c:pt idx="14">
                  <c:v>461.8411408329448</c:v>
                </c:pt>
                <c:pt idx="15">
                  <c:v>511.7580137139942</c:v>
                </c:pt>
                <c:pt idx="16">
                  <c:v>570.4134879309088</c:v>
                </c:pt>
                <c:pt idx="17">
                  <c:v>700.9899047632854</c:v>
                </c:pt>
                <c:pt idx="18">
                  <c:v>758.254069569726</c:v>
                </c:pt>
                <c:pt idx="19">
                  <c:v>794.564480326703</c:v>
                </c:pt>
                <c:pt idx="20">
                  <c:v>749.1232529515565</c:v>
                </c:pt>
                <c:pt idx="21">
                  <c:v>711.234521707663</c:v>
                </c:pt>
                <c:pt idx="22">
                  <c:v>650.2317022540914</c:v>
                </c:pt>
                <c:pt idx="23">
                  <c:v>615.3933203992381</c:v>
                </c:pt>
                <c:pt idx="24">
                  <c:v>479.8304592564391</c:v>
                </c:pt>
                <c:pt idx="25">
                  <c:v>380.530766321163</c:v>
                </c:pt>
                <c:pt idx="26">
                  <c:v>439.9274804321881</c:v>
                </c:pt>
                <c:pt idx="27">
                  <c:v>461.6911960325591</c:v>
                </c:pt>
                <c:pt idx="28">
                  <c:v>475.7773390842732</c:v>
                </c:pt>
                <c:pt idx="29">
                  <c:v>520.847669899763</c:v>
                </c:pt>
              </c:numCache>
            </c:numRef>
          </c:val>
          <c:smooth val="0"/>
          <c:extLst xmlns:c16r2="http://schemas.microsoft.com/office/drawing/2015/06/chart">
            <c:ext xmlns:c16="http://schemas.microsoft.com/office/drawing/2014/chart" uri="{C3380CC4-5D6E-409C-BE32-E72D297353CC}">
              <c16:uniqueId val="{00000002-38D7-4BF3-9230-AB505AD7E958}"/>
            </c:ext>
          </c:extLst>
        </c:ser>
        <c:ser>
          <c:idx val="0"/>
          <c:order val="3"/>
          <c:tx>
            <c:strRef>
              <c:f>'Data Fig 3&amp;4&amp;5'!$E$90</c:f>
              <c:strCache>
                <c:ptCount val="1"/>
                <c:pt idx="0">
                  <c:v>French Cameroon</c:v>
                </c:pt>
              </c:strCache>
            </c:strRef>
          </c:tx>
          <c:spPr>
            <a:ln>
              <a:noFill/>
            </a:ln>
          </c:spPr>
          <c:marker>
            <c:symbol val="diamond"/>
            <c:size val="12"/>
            <c:spPr>
              <a:solidFill>
                <a:schemeClr val="tx1"/>
              </a:solidFill>
              <a:ln>
                <a:solidFill>
                  <a:schemeClr val="tx1"/>
                </a:solidFill>
              </a:ln>
            </c:spPr>
          </c:marker>
          <c:cat>
            <c:numRef>
              <c:f>'Data Fig 3&amp;4&amp;5'!$A$101:$A$141</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3&amp;4&amp;5'!$E$101:$E$141</c:f>
              <c:numCache>
                <c:formatCode>#,##0</c:formatCode>
                <c:ptCount val="41"/>
                <c:pt idx="25">
                  <c:v>512.6976295438018</c:v>
                </c:pt>
              </c:numCache>
            </c:numRef>
          </c:val>
          <c:smooth val="0"/>
          <c:extLst xmlns:c16r2="http://schemas.microsoft.com/office/drawing/2015/06/chart">
            <c:ext xmlns:c16="http://schemas.microsoft.com/office/drawing/2014/chart" uri="{C3380CC4-5D6E-409C-BE32-E72D297353CC}">
              <c16:uniqueId val="{00000000-8760-C043-8CF1-86945E6B643A}"/>
            </c:ext>
          </c:extLst>
        </c:ser>
        <c:dLbls>
          <c:showLegendKey val="0"/>
          <c:showVal val="0"/>
          <c:showCatName val="0"/>
          <c:showSerName val="0"/>
          <c:showPercent val="0"/>
          <c:showBubbleSize val="0"/>
        </c:dLbls>
        <c:marker val="1"/>
        <c:smooth val="0"/>
        <c:axId val="-2114692792"/>
        <c:axId val="-2147182168"/>
      </c:lineChart>
      <c:catAx>
        <c:axId val="-2114692792"/>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47182168"/>
        <c:crossesAt val="0.0"/>
        <c:auto val="1"/>
        <c:lblAlgn val="ctr"/>
        <c:lblOffset val="100"/>
        <c:tickLblSkip val="5"/>
        <c:tickMarkSkip val="5"/>
        <c:noMultiLvlLbl val="0"/>
      </c:catAx>
      <c:valAx>
        <c:axId val="-2147182168"/>
        <c:scaling>
          <c:orientation val="minMax"/>
          <c:max val="3500.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baseline="0"/>
                  <a:t>Francs PPP at 1937 prices</a:t>
                </a:r>
                <a:endParaRPr lang="en-US" sz="1600"/>
              </a:p>
            </c:rich>
          </c:tx>
          <c:layout/>
          <c:overlay val="0"/>
        </c:title>
        <c:numFmt formatCode="#,##0"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14692792"/>
        <c:crosses val="autoZero"/>
        <c:crossBetween val="midCat"/>
        <c:minorUnit val="1.0"/>
      </c:valAx>
      <c:spPr>
        <a:noFill/>
        <a:ln w="12700">
          <a:solidFill>
            <a:schemeClr val="tx1"/>
          </a:solidFill>
        </a:ln>
      </c:spPr>
    </c:plotArea>
    <c:legend>
      <c:legendPos val="l"/>
      <c:layout>
        <c:manualLayout>
          <c:xMode val="edge"/>
          <c:yMode val="edge"/>
          <c:x val="0.168286451714334"/>
          <c:y val="0.0825964744271831"/>
          <c:w val="0.525531308586427"/>
          <c:h val="0.123680925019508"/>
        </c:manualLayout>
      </c:layout>
      <c:overlay val="1"/>
      <c:spPr>
        <a:solidFill>
          <a:schemeClr val="bg1"/>
        </a:solidFill>
        <a:ln>
          <a:solidFill>
            <a:schemeClr val="tx1"/>
          </a:solidFill>
        </a:ln>
      </c:spPr>
      <c:txPr>
        <a:bodyPr/>
        <a:lstStyle/>
        <a:p>
          <a:pPr>
            <a:defRPr sz="16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978379865578367"/>
          <c:y val="0.0679011491806767"/>
          <c:w val="0.888850865355641"/>
          <c:h val="0.818956870256083"/>
        </c:manualLayout>
      </c:layout>
      <c:lineChart>
        <c:grouping val="standard"/>
        <c:varyColors val="0"/>
        <c:ser>
          <c:idx val="2"/>
          <c:order val="0"/>
          <c:tx>
            <c:strRef>
              <c:f>'Data Fig 3&amp;4&amp;5'!$AD$46</c:f>
              <c:strCache>
                <c:ptCount val="1"/>
                <c:pt idx="0">
                  <c:v>Algeria</c:v>
                </c:pt>
              </c:strCache>
            </c:strRef>
          </c:tx>
          <c:spPr>
            <a:ln w="19050" cmpd="sng">
              <a:noFill/>
            </a:ln>
          </c:spPr>
          <c:marker>
            <c:symbol val="triangle"/>
            <c:size val="12"/>
            <c:spPr>
              <a:solidFill>
                <a:srgbClr val="FF0000"/>
              </a:solidFill>
              <a:ln w="9525">
                <a:solidFill>
                  <a:schemeClr val="tx1"/>
                </a:solidFill>
              </a:ln>
            </c:spPr>
          </c:marker>
          <c:cat>
            <c:numRef>
              <c:f>'Data Fig 3&amp;4&amp;5'!$X$47:$X$87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3&amp;4&amp;5'!$AD$47:$AD$87</c:f>
              <c:numCache>
                <c:formatCode>General</c:formatCode>
                <c:ptCount val="41"/>
                <c:pt idx="12">
                  <c:v>30.46724379894469</c:v>
                </c:pt>
                <c:pt idx="13">
                  <c:v>30.21676609117651</c:v>
                </c:pt>
                <c:pt idx="14">
                  <c:v>30.95740767453336</c:v>
                </c:pt>
                <c:pt idx="15">
                  <c:v>29.20592230297819</c:v>
                </c:pt>
                <c:pt idx="16">
                  <c:v>25.92664142319557</c:v>
                </c:pt>
                <c:pt idx="17">
                  <c:v>25.95292051258366</c:v>
                </c:pt>
                <c:pt idx="18">
                  <c:v>26.94158030426752</c:v>
                </c:pt>
                <c:pt idx="19">
                  <c:v>25.81697653134998</c:v>
                </c:pt>
                <c:pt idx="20">
                  <c:v>30.77325391253595</c:v>
                </c:pt>
                <c:pt idx="21">
                  <c:v>26.77034037871438</c:v>
                </c:pt>
                <c:pt idx="26">
                  <c:v>25.51287000242345</c:v>
                </c:pt>
                <c:pt idx="27">
                  <c:v>28.84627433116555</c:v>
                </c:pt>
                <c:pt idx="28">
                  <c:v>29.96067999283608</c:v>
                </c:pt>
                <c:pt idx="29">
                  <c:v>29.57736954866337</c:v>
                </c:pt>
                <c:pt idx="30">
                  <c:v>26.27344216860369</c:v>
                </c:pt>
                <c:pt idx="31">
                  <c:v>23.28701789759771</c:v>
                </c:pt>
                <c:pt idx="32">
                  <c:v>23.01765719062789</c:v>
                </c:pt>
                <c:pt idx="33">
                  <c:v>22.95212291002321</c:v>
                </c:pt>
                <c:pt idx="34">
                  <c:v>22.43474715856116</c:v>
                </c:pt>
                <c:pt idx="35">
                  <c:v>21.63641605748188</c:v>
                </c:pt>
                <c:pt idx="37">
                  <c:v>21.89537978798446</c:v>
                </c:pt>
              </c:numCache>
            </c:numRef>
          </c:val>
          <c:smooth val="0"/>
          <c:extLst xmlns:c16r2="http://schemas.microsoft.com/office/drawing/2015/06/chart">
            <c:ext xmlns:c16="http://schemas.microsoft.com/office/drawing/2014/chart" uri="{C3380CC4-5D6E-409C-BE32-E72D297353CC}">
              <c16:uniqueId val="{00000000-38D7-4BF3-9230-AB505AD7E958}"/>
            </c:ext>
          </c:extLst>
        </c:ser>
        <c:ser>
          <c:idx val="3"/>
          <c:order val="1"/>
          <c:tx>
            <c:strRef>
              <c:f>'Data Fig 3&amp;4&amp;5'!$AE$46</c:f>
              <c:strCache>
                <c:ptCount val="1"/>
                <c:pt idx="0">
                  <c:v>Tunisia</c:v>
                </c:pt>
              </c:strCache>
            </c:strRef>
          </c:tx>
          <c:spPr>
            <a:ln w="19050" cmpd="sng">
              <a:noFill/>
            </a:ln>
          </c:spPr>
          <c:marker>
            <c:symbol val="square"/>
            <c:size val="9"/>
            <c:spPr>
              <a:solidFill>
                <a:schemeClr val="accent5"/>
              </a:solidFill>
              <a:ln>
                <a:solidFill>
                  <a:schemeClr val="tx1"/>
                </a:solidFill>
              </a:ln>
            </c:spPr>
          </c:marker>
          <c:cat>
            <c:numRef>
              <c:f>'Data Fig 3&amp;4&amp;5'!$X$47:$X$87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3&amp;4&amp;5'!$AE$47:$AE$87</c:f>
              <c:numCache>
                <c:formatCode>General</c:formatCode>
                <c:ptCount val="41"/>
                <c:pt idx="26">
                  <c:v>21.21199677748338</c:v>
                </c:pt>
                <c:pt idx="27">
                  <c:v>22.60498922321402</c:v>
                </c:pt>
                <c:pt idx="28">
                  <c:v>21.53745107599465</c:v>
                </c:pt>
                <c:pt idx="32">
                  <c:v>18.24848684458125</c:v>
                </c:pt>
                <c:pt idx="33">
                  <c:v>18.14701241965877</c:v>
                </c:pt>
                <c:pt idx="34">
                  <c:v>17.59134624465308</c:v>
                </c:pt>
                <c:pt idx="35">
                  <c:v>17.86864977225654</c:v>
                </c:pt>
                <c:pt idx="36">
                  <c:v>18.00581471612457</c:v>
                </c:pt>
              </c:numCache>
            </c:numRef>
          </c:val>
          <c:smooth val="0"/>
          <c:extLst xmlns:c16r2="http://schemas.microsoft.com/office/drawing/2015/06/chart">
            <c:ext xmlns:c16="http://schemas.microsoft.com/office/drawing/2014/chart" uri="{C3380CC4-5D6E-409C-BE32-E72D297353CC}">
              <c16:uniqueId val="{00000001-38D7-4BF3-9230-AB505AD7E958}"/>
            </c:ext>
          </c:extLst>
        </c:ser>
        <c:ser>
          <c:idx val="4"/>
          <c:order val="2"/>
          <c:tx>
            <c:strRef>
              <c:f>'Data Fig 3&amp;4&amp;5'!$AF$46</c:f>
              <c:strCache>
                <c:ptCount val="1"/>
                <c:pt idx="0">
                  <c:v>Vietnam</c:v>
                </c:pt>
              </c:strCache>
            </c:strRef>
          </c:tx>
          <c:spPr>
            <a:ln w="19050" cmpd="sng">
              <a:noFill/>
            </a:ln>
          </c:spPr>
          <c:marker>
            <c:symbol val="circle"/>
            <c:size val="10"/>
            <c:spPr>
              <a:solidFill>
                <a:schemeClr val="accent6"/>
              </a:solidFill>
              <a:ln>
                <a:solidFill>
                  <a:schemeClr val="tx1"/>
                </a:solidFill>
              </a:ln>
            </c:spPr>
          </c:marker>
          <c:cat>
            <c:numRef>
              <c:f>'Data Fig 3&amp;4&amp;5'!$X$47:$X$87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3&amp;4&amp;5'!$AF$47:$AF$87</c:f>
              <c:numCache>
                <c:formatCode>General</c:formatCode>
                <c:ptCount val="41"/>
                <c:pt idx="1">
                  <c:v>7.805711018746251</c:v>
                </c:pt>
                <c:pt idx="6">
                  <c:v>10.17840654904796</c:v>
                </c:pt>
                <c:pt idx="7">
                  <c:v>8.546163125408464</c:v>
                </c:pt>
                <c:pt idx="8">
                  <c:v>7.509386165432207</c:v>
                </c:pt>
                <c:pt idx="9">
                  <c:v>6.425397513778861</c:v>
                </c:pt>
                <c:pt idx="10">
                  <c:v>5.573792877290125</c:v>
                </c:pt>
                <c:pt idx="11">
                  <c:v>5.034381429750388</c:v>
                </c:pt>
                <c:pt idx="12">
                  <c:v>5.116401761858245</c:v>
                </c:pt>
                <c:pt idx="13">
                  <c:v>4.909087463626751</c:v>
                </c:pt>
                <c:pt idx="14">
                  <c:v>5.047493326051312</c:v>
                </c:pt>
                <c:pt idx="15">
                  <c:v>5.47202852131134</c:v>
                </c:pt>
                <c:pt idx="17">
                  <c:v>5.825072226151639</c:v>
                </c:pt>
                <c:pt idx="18">
                  <c:v>6.47316441878754</c:v>
                </c:pt>
                <c:pt idx="19">
                  <c:v>6.60108782908954</c:v>
                </c:pt>
                <c:pt idx="20">
                  <c:v>7.565312752192563</c:v>
                </c:pt>
                <c:pt idx="22">
                  <c:v>5.24925397398832</c:v>
                </c:pt>
                <c:pt idx="23">
                  <c:v>5.386477551252065</c:v>
                </c:pt>
                <c:pt idx="24">
                  <c:v>5.212214546150471</c:v>
                </c:pt>
                <c:pt idx="25">
                  <c:v>3.193590527030017</c:v>
                </c:pt>
                <c:pt idx="26">
                  <c:v>8.008074684368555</c:v>
                </c:pt>
                <c:pt idx="27">
                  <c:v>10.19299314105614</c:v>
                </c:pt>
                <c:pt idx="28">
                  <c:v>8.393183398734008</c:v>
                </c:pt>
              </c:numCache>
            </c:numRef>
          </c:val>
          <c:smooth val="0"/>
          <c:extLst xmlns:c16r2="http://schemas.microsoft.com/office/drawing/2015/06/chart">
            <c:ext xmlns:c16="http://schemas.microsoft.com/office/drawing/2014/chart" uri="{C3380CC4-5D6E-409C-BE32-E72D297353CC}">
              <c16:uniqueId val="{00000002-38D7-4BF3-9230-AB505AD7E958}"/>
            </c:ext>
          </c:extLst>
        </c:ser>
        <c:ser>
          <c:idx val="0"/>
          <c:order val="3"/>
          <c:tx>
            <c:strRef>
              <c:f>'Data Fig 3&amp;4&amp;5'!$AG$46</c:f>
              <c:strCache>
                <c:ptCount val="1"/>
                <c:pt idx="0">
                  <c:v>French Cameroon</c:v>
                </c:pt>
              </c:strCache>
            </c:strRef>
          </c:tx>
          <c:spPr>
            <a:ln>
              <a:noFill/>
            </a:ln>
          </c:spPr>
          <c:marker>
            <c:symbol val="diamond"/>
            <c:size val="12"/>
            <c:spPr>
              <a:solidFill>
                <a:schemeClr val="tx1"/>
              </a:solidFill>
              <a:ln>
                <a:solidFill>
                  <a:schemeClr val="tx1"/>
                </a:solidFill>
              </a:ln>
            </c:spPr>
          </c:marker>
          <c:cat>
            <c:numRef>
              <c:f>'Data Fig 3&amp;4&amp;5'!$X$47:$X$87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'Data Fig 3&amp;4&amp;5'!$AG$47:$AG$87</c:f>
              <c:numCache>
                <c:formatCode>General</c:formatCode>
                <c:ptCount val="41"/>
                <c:pt idx="25">
                  <c:v>4.08831578283017</c:v>
                </c:pt>
              </c:numCache>
            </c:numRef>
          </c:val>
          <c:smooth val="0"/>
          <c:extLst xmlns:c16r2="http://schemas.microsoft.com/office/drawing/2015/06/chart">
            <c:ext xmlns:c16="http://schemas.microsoft.com/office/drawing/2014/chart" uri="{C3380CC4-5D6E-409C-BE32-E72D297353CC}">
              <c16:uniqueId val="{00000000-DC86-9B4F-A20F-E5A0AF8E4780}"/>
            </c:ext>
          </c:extLst>
        </c:ser>
        <c:dLbls>
          <c:showLegendKey val="0"/>
          <c:showVal val="0"/>
          <c:showCatName val="0"/>
          <c:showSerName val="0"/>
          <c:showPercent val="0"/>
          <c:showBubbleSize val="0"/>
        </c:dLbls>
        <c:marker val="1"/>
        <c:smooth val="0"/>
        <c:axId val="-2114319896"/>
        <c:axId val="-2114723432"/>
      </c:lineChart>
      <c:catAx>
        <c:axId val="-2114319896"/>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14723432"/>
        <c:crossesAt val="0.0"/>
        <c:auto val="1"/>
        <c:lblAlgn val="ctr"/>
        <c:lblOffset val="100"/>
        <c:tickLblSkip val="5"/>
        <c:tickMarkSkip val="5"/>
        <c:noMultiLvlLbl val="0"/>
      </c:catAx>
      <c:valAx>
        <c:axId val="-2114723432"/>
        <c:scaling>
          <c:orientation val="minMax"/>
          <c:max val="50.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a:t>%</a:t>
                </a:r>
              </a:p>
            </c:rich>
          </c:tx>
          <c:layout/>
          <c:overlay val="0"/>
        </c:title>
        <c:numFmt formatCode="#,##0"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14319896"/>
        <c:crosses val="autoZero"/>
        <c:crossBetween val="midCat"/>
        <c:majorUnit val="10.0"/>
      </c:valAx>
      <c:spPr>
        <a:noFill/>
        <a:ln w="12700">
          <a:solidFill>
            <a:schemeClr val="tx1"/>
          </a:solidFill>
        </a:ln>
      </c:spPr>
    </c:plotArea>
    <c:legend>
      <c:legendPos val="l"/>
      <c:layout>
        <c:manualLayout>
          <c:xMode val="edge"/>
          <c:yMode val="edge"/>
          <c:x val="0.151647516606181"/>
          <c:y val="0.0825964744271831"/>
          <c:w val="0.270277359256882"/>
          <c:h val="0.261068312406895"/>
        </c:manualLayout>
      </c:layout>
      <c:overlay val="1"/>
      <c:spPr>
        <a:solidFill>
          <a:schemeClr val="bg1"/>
        </a:solidFill>
        <a:ln>
          <a:solidFill>
            <a:schemeClr val="tx1"/>
          </a:solidFill>
        </a:ln>
      </c:spPr>
      <c:txPr>
        <a:bodyPr/>
        <a:lstStyle/>
        <a:p>
          <a:pPr>
            <a:defRPr sz="16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992040487434502"/>
          <c:y val="0.0498831311626587"/>
          <c:w val="0.861765712121806"/>
          <c:h val="0.841479392778605"/>
        </c:manualLayout>
      </c:layout>
      <c:lineChart>
        <c:grouping val="standard"/>
        <c:varyColors val="0"/>
        <c:ser>
          <c:idx val="4"/>
          <c:order val="0"/>
          <c:tx>
            <c:strRef>
              <c:f>Results!$Z$1</c:f>
              <c:strCache>
                <c:ptCount val="1"/>
                <c:pt idx="0">
                  <c:v>Algeria</c:v>
                </c:pt>
              </c:strCache>
            </c:strRef>
          </c:tx>
          <c:spPr>
            <a:ln w="19050">
              <a:solidFill>
                <a:srgbClr val="FF0000"/>
              </a:solidFill>
            </a:ln>
          </c:spPr>
          <c:marker>
            <c:symbol val="triangle"/>
            <c:size val="9"/>
            <c:spPr>
              <a:solidFill>
                <a:srgbClr val="FF0000"/>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Results!$AC$9:$AC$49</c:f>
              <c:numCache>
                <c:formatCode>General</c:formatCode>
                <c:ptCount val="41"/>
                <c:pt idx="12" formatCode="0.00">
                  <c:v>6.986987641495307</c:v>
                </c:pt>
                <c:pt idx="13" formatCode="0.00">
                  <c:v>7.091464392747657</c:v>
                </c:pt>
                <c:pt idx="14" formatCode="0.00">
                  <c:v>6.524650665903195</c:v>
                </c:pt>
                <c:pt idx="15" formatCode="0.00">
                  <c:v>5.306517814716484</c:v>
                </c:pt>
                <c:pt idx="16" formatCode="0.00">
                  <c:v>5.972639808574655</c:v>
                </c:pt>
                <c:pt idx="17" formatCode="0.00">
                  <c:v>5.934334017811022</c:v>
                </c:pt>
                <c:pt idx="18" formatCode="0.00">
                  <c:v>7.137849232806498</c:v>
                </c:pt>
                <c:pt idx="19" formatCode="0.00">
                  <c:v>6.842996561222308</c:v>
                </c:pt>
                <c:pt idx="20" formatCode="0.00">
                  <c:v>8.17343585530275</c:v>
                </c:pt>
                <c:pt idx="21" formatCode="0.00">
                  <c:v>8.258683287417501</c:v>
                </c:pt>
                <c:pt idx="26" formatCode="0.00">
                  <c:v>6.218642906589314</c:v>
                </c:pt>
                <c:pt idx="27" formatCode="0.00">
                  <c:v>5.78529510757996</c:v>
                </c:pt>
                <c:pt idx="28" formatCode="0.00">
                  <c:v>6.460996584471128</c:v>
                </c:pt>
                <c:pt idx="29" formatCode="0.00">
                  <c:v>5.294285461683148</c:v>
                </c:pt>
                <c:pt idx="30" formatCode="0.00">
                  <c:v>4.235733448112086</c:v>
                </c:pt>
                <c:pt idx="31" formatCode="0.00">
                  <c:v>4.506553444822833</c:v>
                </c:pt>
                <c:pt idx="32" formatCode="0.00">
                  <c:v>4.176434048435892</c:v>
                </c:pt>
                <c:pt idx="33" formatCode="0.00">
                  <c:v>4.332326373106382</c:v>
                </c:pt>
                <c:pt idx="34" formatCode="0.00">
                  <c:v>3.730718460761234</c:v>
                </c:pt>
                <c:pt idx="35" formatCode="0.00">
                  <c:v>4.303769774884816</c:v>
                </c:pt>
                <c:pt idx="37" formatCode="0.00">
                  <c:v>5.072942194867382</c:v>
                </c:pt>
              </c:numCache>
            </c:numRef>
          </c:val>
          <c:smooth val="0"/>
          <c:extLst xmlns:c16r2="http://schemas.microsoft.com/office/drawing/2015/06/chart">
            <c:ext xmlns:c16="http://schemas.microsoft.com/office/drawing/2014/chart" uri="{C3380CC4-5D6E-409C-BE32-E72D297353CC}">
              <c16:uniqueId val="{00000000-DCB0-B848-9977-703A9C39AD4B}"/>
            </c:ext>
          </c:extLst>
        </c:ser>
        <c:ser>
          <c:idx val="2"/>
          <c:order val="1"/>
          <c:tx>
            <c:strRef>
              <c:f>Results!$K$1</c:f>
              <c:strCache>
                <c:ptCount val="1"/>
                <c:pt idx="0">
                  <c:v>Cochinchina</c:v>
                </c:pt>
              </c:strCache>
            </c:strRef>
          </c:tx>
          <c:spPr>
            <a:ln w="19050">
              <a:solidFill>
                <a:schemeClr val="accent6"/>
              </a:solidFill>
            </a:ln>
          </c:spPr>
          <c:marker>
            <c:symbol val="circle"/>
            <c:size val="9"/>
            <c:spPr>
              <a:solidFill>
                <a:schemeClr val="accent6"/>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Results!$L$9:$L$49</c:f>
              <c:numCache>
                <c:formatCode>0.00</c:formatCode>
                <c:ptCount val="41"/>
                <c:pt idx="0">
                  <c:v>6.351146472676559</c:v>
                </c:pt>
                <c:pt idx="1">
                  <c:v>6.146362906066028</c:v>
                </c:pt>
                <c:pt idx="6">
                  <c:v>6.558415649384939</c:v>
                </c:pt>
                <c:pt idx="7">
                  <c:v>6.422500601235993</c:v>
                </c:pt>
                <c:pt idx="8">
                  <c:v>6.619892346389214</c:v>
                </c:pt>
                <c:pt idx="9">
                  <c:v>7.131050707653304</c:v>
                </c:pt>
                <c:pt idx="10">
                  <c:v>8.42273915317969</c:v>
                </c:pt>
                <c:pt idx="11">
                  <c:v>9.177623896469528</c:v>
                </c:pt>
                <c:pt idx="12">
                  <c:v>9.54596522112914</c:v>
                </c:pt>
                <c:pt idx="13">
                  <c:v>9.294447539875518</c:v>
                </c:pt>
                <c:pt idx="14">
                  <c:v>8.733105232452285</c:v>
                </c:pt>
                <c:pt idx="15">
                  <c:v>8.393953195813532</c:v>
                </c:pt>
                <c:pt idx="17">
                  <c:v>8.107475658560138</c:v>
                </c:pt>
                <c:pt idx="18">
                  <c:v>7.122975433829659</c:v>
                </c:pt>
                <c:pt idx="19">
                  <c:v>7.10070233643411</c:v>
                </c:pt>
                <c:pt idx="20">
                  <c:v>9.209328549450808</c:v>
                </c:pt>
                <c:pt idx="22">
                  <c:v>2.457807729070814</c:v>
                </c:pt>
                <c:pt idx="23">
                  <c:v>2.113758780678152</c:v>
                </c:pt>
                <c:pt idx="24">
                  <c:v>3.526512906905706</c:v>
                </c:pt>
                <c:pt idx="25">
                  <c:v>4.608777963706789</c:v>
                </c:pt>
                <c:pt idx="27">
                  <c:v>4.091325595149904</c:v>
                </c:pt>
                <c:pt idx="29">
                  <c:v>3.856691563212221</c:v>
                </c:pt>
              </c:numCache>
            </c:numRef>
          </c:val>
          <c:smooth val="0"/>
          <c:extLst xmlns:c16r2="http://schemas.microsoft.com/office/drawing/2015/06/chart">
            <c:ext xmlns:c16="http://schemas.microsoft.com/office/drawing/2014/chart" uri="{C3380CC4-5D6E-409C-BE32-E72D297353CC}">
              <c16:uniqueId val="{00000001-DCB0-B848-9977-703A9C39AD4B}"/>
            </c:ext>
          </c:extLst>
        </c:ser>
        <c:ser>
          <c:idx val="3"/>
          <c:order val="2"/>
          <c:tx>
            <c:strRef>
              <c:f>Results!$N$2</c:f>
              <c:strCache>
                <c:ptCount val="1"/>
                <c:pt idx="0">
                  <c:v>  (Europeans only)</c:v>
                </c:pt>
              </c:strCache>
            </c:strRef>
          </c:tx>
          <c:spPr>
            <a:ln w="19050">
              <a:solidFill>
                <a:schemeClr val="accent6"/>
              </a:solidFill>
              <a:prstDash val="sysDash"/>
            </a:ln>
          </c:spPr>
          <c:marker>
            <c:symbol val="none"/>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Results!$O$9:$O$49</c:f>
              <c:numCache>
                <c:formatCode>0.00</c:formatCode>
                <c:ptCount val="41"/>
                <c:pt idx="15">
                  <c:v>8.393953195813532</c:v>
                </c:pt>
                <c:pt idx="17">
                  <c:v>6.282746321717007</c:v>
                </c:pt>
                <c:pt idx="18">
                  <c:v>5.691686512633481</c:v>
                </c:pt>
                <c:pt idx="19">
                  <c:v>5.7569263467614</c:v>
                </c:pt>
                <c:pt idx="20">
                  <c:v>6.620796658963466</c:v>
                </c:pt>
                <c:pt idx="22">
                  <c:v>1.741525623528363</c:v>
                </c:pt>
                <c:pt idx="23">
                  <c:v>1.456000261295881</c:v>
                </c:pt>
                <c:pt idx="24">
                  <c:v>1.293986115915851</c:v>
                </c:pt>
                <c:pt idx="25">
                  <c:v>0.727004924972799</c:v>
                </c:pt>
                <c:pt idx="27">
                  <c:v>3.228623904767036</c:v>
                </c:pt>
                <c:pt idx="29">
                  <c:v>3.413570857411777</c:v>
                </c:pt>
              </c:numCache>
            </c:numRef>
          </c:val>
          <c:smooth val="0"/>
          <c:extLst xmlns:c16r2="http://schemas.microsoft.com/office/drawing/2015/06/chart">
            <c:ext xmlns:c16="http://schemas.microsoft.com/office/drawing/2014/chart" uri="{C3380CC4-5D6E-409C-BE32-E72D297353CC}">
              <c16:uniqueId val="{00000002-DCB0-B848-9977-703A9C39AD4B}"/>
            </c:ext>
          </c:extLst>
        </c:ser>
        <c:ser>
          <c:idx val="0"/>
          <c:order val="3"/>
          <c:tx>
            <c:strRef>
              <c:f>Results!$Q$1</c:f>
              <c:strCache>
                <c:ptCount val="1"/>
                <c:pt idx="0">
                  <c:v>Tonkin</c:v>
                </c:pt>
              </c:strCache>
            </c:strRef>
          </c:tx>
          <c:spPr>
            <a:ln w="19050">
              <a:solidFill>
                <a:schemeClr val="accent1"/>
              </a:solidFill>
            </a:ln>
          </c:spPr>
          <c:marker>
            <c:symbol val="diamond"/>
            <c:size val="9"/>
            <c:spPr>
              <a:solidFill>
                <a:schemeClr val="accent1"/>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Results!$R$9:$R$49</c:f>
              <c:numCache>
                <c:formatCode>0.00</c:formatCode>
                <c:ptCount val="41"/>
                <c:pt idx="1">
                  <c:v>11.42326437814969</c:v>
                </c:pt>
                <c:pt idx="2">
                  <c:v>11.82785682179376</c:v>
                </c:pt>
                <c:pt idx="3">
                  <c:v>12.43894765659758</c:v>
                </c:pt>
                <c:pt idx="4">
                  <c:v>11.78974118487431</c:v>
                </c:pt>
                <c:pt idx="5">
                  <c:v>10.10184843560274</c:v>
                </c:pt>
                <c:pt idx="6">
                  <c:v>13.43485066447199</c:v>
                </c:pt>
                <c:pt idx="7">
                  <c:v>9.803665324340743</c:v>
                </c:pt>
                <c:pt idx="8">
                  <c:v>11.287218504773</c:v>
                </c:pt>
                <c:pt idx="9">
                  <c:v>11.61924113003984</c:v>
                </c:pt>
                <c:pt idx="10">
                  <c:v>12.95475760183368</c:v>
                </c:pt>
                <c:pt idx="11">
                  <c:v>16.4225187395108</c:v>
                </c:pt>
                <c:pt idx="12">
                  <c:v>16.95385695103372</c:v>
                </c:pt>
                <c:pt idx="13">
                  <c:v>17.96336079442987</c:v>
                </c:pt>
                <c:pt idx="14">
                  <c:v>18.67568224432936</c:v>
                </c:pt>
                <c:pt idx="15">
                  <c:v>14.26854658089049</c:v>
                </c:pt>
                <c:pt idx="16">
                  <c:v>14.11087458840049</c:v>
                </c:pt>
                <c:pt idx="17">
                  <c:v>11.5455407416015</c:v>
                </c:pt>
                <c:pt idx="18">
                  <c:v>10.17493557706046</c:v>
                </c:pt>
                <c:pt idx="19">
                  <c:v>10.18055450684212</c:v>
                </c:pt>
                <c:pt idx="20">
                  <c:v>10.605391504113</c:v>
                </c:pt>
                <c:pt idx="21">
                  <c:v>11.77365467362264</c:v>
                </c:pt>
                <c:pt idx="22">
                  <c:v>10.45850279236894</c:v>
                </c:pt>
                <c:pt idx="23">
                  <c:v>8.433504482975237</c:v>
                </c:pt>
              </c:numCache>
            </c:numRef>
          </c:val>
          <c:smooth val="0"/>
          <c:extLst xmlns:c16r2="http://schemas.microsoft.com/office/drawing/2015/06/chart">
            <c:ext xmlns:c16="http://schemas.microsoft.com/office/drawing/2014/chart" uri="{C3380CC4-5D6E-409C-BE32-E72D297353CC}">
              <c16:uniqueId val="{00000003-DCB0-B848-9977-703A9C39AD4B}"/>
            </c:ext>
          </c:extLst>
        </c:ser>
        <c:dLbls>
          <c:showLegendKey val="0"/>
          <c:showVal val="0"/>
          <c:showCatName val="0"/>
          <c:showSerName val="0"/>
          <c:showPercent val="0"/>
          <c:showBubbleSize val="0"/>
        </c:dLbls>
        <c:marker val="1"/>
        <c:smooth val="0"/>
        <c:axId val="-2114361576"/>
        <c:axId val="-2114137800"/>
      </c:lineChart>
      <c:catAx>
        <c:axId val="-2114361576"/>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14137800"/>
        <c:crossesAt val="0.0"/>
        <c:auto val="1"/>
        <c:lblAlgn val="ctr"/>
        <c:lblOffset val="100"/>
        <c:tickLblSkip val="5"/>
        <c:tickMarkSkip val="5"/>
        <c:noMultiLvlLbl val="0"/>
      </c:catAx>
      <c:valAx>
        <c:axId val="-2114137800"/>
        <c:scaling>
          <c:orientation val="minMax"/>
          <c:max val="19.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14361576"/>
        <c:crosses val="autoZero"/>
        <c:crossBetween val="midCat"/>
        <c:minorUnit val="1.0"/>
      </c:valAx>
      <c:spPr>
        <a:noFill/>
        <a:ln w="12700">
          <a:solidFill>
            <a:schemeClr val="tx1"/>
          </a:solidFill>
        </a:ln>
      </c:spPr>
    </c:plotArea>
    <c:legend>
      <c:legendPos val="l"/>
      <c:legendEntry>
        <c:idx val="2"/>
        <c:txPr>
          <a:bodyPr/>
          <a:lstStyle/>
          <a:p>
            <a:pPr>
              <a:defRPr sz="1200"/>
            </a:pPr>
            <a:endParaRPr lang="en-US"/>
          </a:p>
        </c:txPr>
      </c:legendEntry>
      <c:layout>
        <c:manualLayout>
          <c:xMode val="edge"/>
          <c:yMode val="edge"/>
          <c:x val="0.658460658856981"/>
          <c:y val="0.0758397176704264"/>
          <c:w val="0.274713043211187"/>
          <c:h val="0.193546144569767"/>
        </c:manualLayout>
      </c:layout>
      <c:overlay val="1"/>
      <c:spPr>
        <a:solidFill>
          <a:schemeClr val="bg1"/>
        </a:solidFill>
        <a:ln>
          <a:solidFill>
            <a:schemeClr val="tx1"/>
          </a:solidFill>
        </a:ln>
      </c:spPr>
      <c:txPr>
        <a:bodyPr/>
        <a:lstStyle/>
        <a:p>
          <a:pPr>
            <a:defRPr sz="14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954534414541466"/>
          <c:y val="0.0453786266581542"/>
          <c:w val="0.861765712121806"/>
          <c:h val="0.841479392778605"/>
        </c:manualLayout>
      </c:layout>
      <c:lineChart>
        <c:grouping val="standard"/>
        <c:varyColors val="0"/>
        <c:ser>
          <c:idx val="2"/>
          <c:order val="0"/>
          <c:tx>
            <c:strRef>
              <c:f>Results!$Z$1</c:f>
              <c:strCache>
                <c:ptCount val="1"/>
                <c:pt idx="0">
                  <c:v>Algeria</c:v>
                </c:pt>
              </c:strCache>
            </c:strRef>
          </c:tx>
          <c:spPr>
            <a:ln w="19050" cmpd="sng">
              <a:solidFill>
                <a:srgbClr val="FF0000"/>
              </a:solidFill>
            </a:ln>
          </c:spPr>
          <c:marker>
            <c:symbol val="triangle"/>
            <c:size val="9"/>
            <c:spPr>
              <a:solidFill>
                <a:srgbClr val="FF0000"/>
              </a:solidFill>
              <a:ln>
                <a:solidFill>
                  <a:schemeClr val="tx1"/>
                </a:solid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Results!$AC$34:$AC$49</c:f>
              <c:numCache>
                <c:formatCode>0.00</c:formatCode>
                <c:ptCount val="16"/>
                <c:pt idx="1">
                  <c:v>6.218642906589314</c:v>
                </c:pt>
                <c:pt idx="2">
                  <c:v>5.78529510757996</c:v>
                </c:pt>
                <c:pt idx="3">
                  <c:v>6.460996584471128</c:v>
                </c:pt>
                <c:pt idx="4">
                  <c:v>5.294285461683148</c:v>
                </c:pt>
                <c:pt idx="5">
                  <c:v>4.235733448112086</c:v>
                </c:pt>
                <c:pt idx="6">
                  <c:v>4.506553444822833</c:v>
                </c:pt>
                <c:pt idx="7">
                  <c:v>4.176434048435892</c:v>
                </c:pt>
                <c:pt idx="8">
                  <c:v>4.332326373106382</c:v>
                </c:pt>
                <c:pt idx="9">
                  <c:v>3.730718460761234</c:v>
                </c:pt>
                <c:pt idx="10">
                  <c:v>4.303769774884816</c:v>
                </c:pt>
                <c:pt idx="12">
                  <c:v>5.072942194867382</c:v>
                </c:pt>
              </c:numCache>
            </c:numRef>
          </c:val>
          <c:smooth val="0"/>
          <c:extLst xmlns:c16r2="http://schemas.microsoft.com/office/drawing/2015/06/chart">
            <c:ext xmlns:c16="http://schemas.microsoft.com/office/drawing/2014/chart" uri="{C3380CC4-5D6E-409C-BE32-E72D297353CC}">
              <c16:uniqueId val="{00000000-38D7-4BF3-9230-AB505AD7E958}"/>
            </c:ext>
          </c:extLst>
        </c:ser>
        <c:ser>
          <c:idx val="4"/>
          <c:order val="1"/>
          <c:tx>
            <c:strRef>
              <c:f>Results!$BJ$1</c:f>
              <c:strCache>
                <c:ptCount val="1"/>
                <c:pt idx="0">
                  <c:v>Tunisia</c:v>
                </c:pt>
              </c:strCache>
            </c:strRef>
          </c:tx>
          <c:spPr>
            <a:ln w="19050" cmpd="sng">
              <a:solidFill>
                <a:schemeClr val="accent5"/>
              </a:solidFill>
            </a:ln>
          </c:spPr>
          <c:marker>
            <c:symbol val="square"/>
            <c:size val="7"/>
            <c:spPr>
              <a:solidFill>
                <a:schemeClr val="accent5"/>
              </a:solidFill>
              <a:ln>
                <a:solidFill>
                  <a:schemeClr val="tx1"/>
                </a:solid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Results!$BL$34:$BL$49</c:f>
              <c:numCache>
                <c:formatCode>0.00</c:formatCode>
                <c:ptCount val="16"/>
                <c:pt idx="1">
                  <c:v>4.367725560656691</c:v>
                </c:pt>
                <c:pt idx="2">
                  <c:v>4.116349647070264</c:v>
                </c:pt>
                <c:pt idx="3">
                  <c:v>3.796442750408345</c:v>
                </c:pt>
                <c:pt idx="7">
                  <c:v>4.582816180368123</c:v>
                </c:pt>
                <c:pt idx="8">
                  <c:v>4.145554284948949</c:v>
                </c:pt>
                <c:pt idx="9">
                  <c:v>4.074669558331961</c:v>
                </c:pt>
                <c:pt idx="10">
                  <c:v>4.201239495311643</c:v>
                </c:pt>
                <c:pt idx="11">
                  <c:v>4.00045415886156</c:v>
                </c:pt>
              </c:numCache>
            </c:numRef>
          </c:val>
          <c:smooth val="0"/>
          <c:extLst xmlns:c16r2="http://schemas.microsoft.com/office/drawing/2015/06/chart">
            <c:ext xmlns:c16="http://schemas.microsoft.com/office/drawing/2014/chart" uri="{C3380CC4-5D6E-409C-BE32-E72D297353CC}">
              <c16:uniqueId val="{00000002-38D7-4BF3-9230-AB505AD7E958}"/>
            </c:ext>
          </c:extLst>
        </c:ser>
        <c:ser>
          <c:idx val="0"/>
          <c:order val="2"/>
          <c:tx>
            <c:strRef>
              <c:f>Results!$W$1</c:f>
              <c:strCache>
                <c:ptCount val="1"/>
                <c:pt idx="0">
                  <c:v>French Cameroon</c:v>
                </c:pt>
              </c:strCache>
            </c:strRef>
          </c:tx>
          <c:spPr>
            <a:ln>
              <a:noFill/>
            </a:ln>
          </c:spPr>
          <c:marker>
            <c:symbol val="diamond"/>
            <c:size val="12"/>
            <c:spPr>
              <a:solidFill>
                <a:schemeClr val="tx1"/>
              </a:solidFill>
              <a:ln>
                <a:no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Results!$X$34:$X$49</c:f>
              <c:numCache>
                <c:formatCode>General</c:formatCode>
                <c:ptCount val="16"/>
                <c:pt idx="0" formatCode="0.00">
                  <c:v>8.504123016727107</c:v>
                </c:pt>
              </c:numCache>
            </c:numRef>
          </c:val>
          <c:smooth val="0"/>
          <c:extLst xmlns:c16r2="http://schemas.microsoft.com/office/drawing/2015/06/chart">
            <c:ext xmlns:c16="http://schemas.microsoft.com/office/drawing/2014/chart" uri="{C3380CC4-5D6E-409C-BE32-E72D297353CC}">
              <c16:uniqueId val="{00000001-9292-0D40-B6FA-F2A13D3D27C4}"/>
            </c:ext>
          </c:extLst>
        </c:ser>
        <c:ser>
          <c:idx val="8"/>
          <c:order val="3"/>
          <c:tx>
            <c:strRef>
              <c:f>Results!$DN$1</c:f>
              <c:strCache>
                <c:ptCount val="1"/>
                <c:pt idx="0">
                  <c:v>South Africa</c:v>
                </c:pt>
              </c:strCache>
            </c:strRef>
          </c:tx>
          <c:spPr>
            <a:ln w="19050" cmpd="sng">
              <a:solidFill>
                <a:srgbClr val="008000"/>
              </a:solidFill>
            </a:ln>
          </c:spPr>
          <c:marker>
            <c:symbol val="diamond"/>
            <c:size val="9"/>
            <c:spPr>
              <a:solidFill>
                <a:srgbClr val="008000"/>
              </a:solidFill>
              <a:ln>
                <a:solidFill>
                  <a:schemeClr val="tx1"/>
                </a:solid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Results!$DT$34:$DT$49</c:f>
              <c:numCache>
                <c:formatCode>0.0</c:formatCode>
                <c:ptCount val="16"/>
                <c:pt idx="0">
                  <c:v>7.0</c:v>
                </c:pt>
                <c:pt idx="1">
                  <c:v>8.48</c:v>
                </c:pt>
                <c:pt idx="2">
                  <c:v>7.34</c:v>
                </c:pt>
                <c:pt idx="3">
                  <c:v>7.03</c:v>
                </c:pt>
                <c:pt idx="4">
                  <c:v>5.6</c:v>
                </c:pt>
                <c:pt idx="9">
                  <c:v>3.54</c:v>
                </c:pt>
                <c:pt idx="10">
                  <c:v>3.59</c:v>
                </c:pt>
                <c:pt idx="11">
                  <c:v>3.4</c:v>
                </c:pt>
                <c:pt idx="12">
                  <c:v>3.25</c:v>
                </c:pt>
                <c:pt idx="13">
                  <c:v>3.07</c:v>
                </c:pt>
                <c:pt idx="14">
                  <c:v>2.93</c:v>
                </c:pt>
                <c:pt idx="15">
                  <c:v>2.84</c:v>
                </c:pt>
              </c:numCache>
            </c:numRef>
          </c:val>
          <c:smooth val="0"/>
          <c:extLst xmlns:c16r2="http://schemas.microsoft.com/office/drawing/2015/06/chart">
            <c:ext xmlns:c16="http://schemas.microsoft.com/office/drawing/2014/chart" uri="{C3380CC4-5D6E-409C-BE32-E72D297353CC}">
              <c16:uniqueId val="{00000005-79B9-024B-98A8-E5087B5BA6E2}"/>
            </c:ext>
          </c:extLst>
        </c:ser>
        <c:ser>
          <c:idx val="1"/>
          <c:order val="4"/>
          <c:tx>
            <c:strRef>
              <c:f>'Series-layout B'!$B$1</c:f>
              <c:strCache>
                <c:ptCount val="1"/>
                <c:pt idx="0">
                  <c:v>Ghana</c:v>
                </c:pt>
              </c:strCache>
            </c:strRef>
          </c:tx>
          <c:spPr>
            <a:ln w="12700" cmpd="sng">
              <a:solidFill>
                <a:schemeClr val="tx1"/>
              </a:solidFill>
            </a:ln>
          </c:spPr>
          <c:marker>
            <c:symbol val="circle"/>
            <c:size val="5"/>
            <c:spPr>
              <a:solidFill>
                <a:schemeClr val="bg1"/>
              </a:solidFill>
              <a:ln>
                <a:solidFill>
                  <a:schemeClr val="tx1"/>
                </a:solid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'Series-layout B'!$C$33:$C$48</c:f>
              <c:numCache>
                <c:formatCode>General</c:formatCode>
                <c:ptCount val="16"/>
                <c:pt idx="6">
                  <c:v>1.98</c:v>
                </c:pt>
                <c:pt idx="7">
                  <c:v>2.46</c:v>
                </c:pt>
                <c:pt idx="8">
                  <c:v>2.21</c:v>
                </c:pt>
                <c:pt idx="9">
                  <c:v>2.08</c:v>
                </c:pt>
                <c:pt idx="10">
                  <c:v>2.39</c:v>
                </c:pt>
                <c:pt idx="11">
                  <c:v>2.45</c:v>
                </c:pt>
                <c:pt idx="12">
                  <c:v>2.33</c:v>
                </c:pt>
                <c:pt idx="13">
                  <c:v>2.13</c:v>
                </c:pt>
                <c:pt idx="14">
                  <c:v>1.73</c:v>
                </c:pt>
              </c:numCache>
            </c:numRef>
          </c:val>
          <c:smooth val="0"/>
          <c:extLst xmlns:c16r2="http://schemas.microsoft.com/office/drawing/2015/06/chart">
            <c:ext xmlns:c16="http://schemas.microsoft.com/office/drawing/2014/chart" uri="{C3380CC4-5D6E-409C-BE32-E72D297353CC}">
              <c16:uniqueId val="{00000000-122A-5346-9811-70699128DC3D}"/>
            </c:ext>
          </c:extLst>
        </c:ser>
        <c:ser>
          <c:idx val="3"/>
          <c:order val="5"/>
          <c:tx>
            <c:strRef>
              <c:f>'Series-layout B'!$AC$1</c:f>
              <c:strCache>
                <c:ptCount val="1"/>
                <c:pt idx="0">
                  <c:v>Kenya</c:v>
                </c:pt>
              </c:strCache>
            </c:strRef>
          </c:tx>
          <c:spPr>
            <a:ln w="19050" cmpd="sng">
              <a:solidFill>
                <a:schemeClr val="bg1">
                  <a:lumMod val="50000"/>
                </a:schemeClr>
              </a:solidFill>
            </a:ln>
          </c:spPr>
          <c:marker>
            <c:symbol val="diamond"/>
            <c:size val="7"/>
            <c:spPr>
              <a:solidFill>
                <a:schemeClr val="bg1">
                  <a:lumMod val="50000"/>
                </a:schemeClr>
              </a:solidFill>
              <a:ln>
                <a:solidFill>
                  <a:schemeClr val="bg1">
                    <a:lumMod val="50000"/>
                  </a:schemeClr>
                </a:solid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'Series-layout B'!$AD$33:$AD$48</c:f>
              <c:numCache>
                <c:formatCode>General</c:formatCode>
                <c:ptCount val="16"/>
                <c:pt idx="3">
                  <c:v>6.39</c:v>
                </c:pt>
                <c:pt idx="4">
                  <c:v>6.43</c:v>
                </c:pt>
                <c:pt idx="5">
                  <c:v>6.98</c:v>
                </c:pt>
                <c:pt idx="6">
                  <c:v>6.92</c:v>
                </c:pt>
                <c:pt idx="7">
                  <c:v>6.83</c:v>
                </c:pt>
                <c:pt idx="8">
                  <c:v>6.98</c:v>
                </c:pt>
                <c:pt idx="9">
                  <c:v>6.4</c:v>
                </c:pt>
                <c:pt idx="10">
                  <c:v>5.91</c:v>
                </c:pt>
                <c:pt idx="11">
                  <c:v>5.96</c:v>
                </c:pt>
                <c:pt idx="12">
                  <c:v>5.63</c:v>
                </c:pt>
                <c:pt idx="13">
                  <c:v>5.54</c:v>
                </c:pt>
                <c:pt idx="14">
                  <c:v>5.6</c:v>
                </c:pt>
                <c:pt idx="15">
                  <c:v>5.58</c:v>
                </c:pt>
              </c:numCache>
            </c:numRef>
          </c:val>
          <c:smooth val="0"/>
          <c:extLst xmlns:c16r2="http://schemas.microsoft.com/office/drawing/2015/06/chart">
            <c:ext xmlns:c16="http://schemas.microsoft.com/office/drawing/2014/chart" uri="{C3380CC4-5D6E-409C-BE32-E72D297353CC}">
              <c16:uniqueId val="{00000001-122A-5346-9811-70699128DC3D}"/>
            </c:ext>
          </c:extLst>
        </c:ser>
        <c:ser>
          <c:idx val="5"/>
          <c:order val="6"/>
          <c:tx>
            <c:strRef>
              <c:f>'Series-layout B'!$BE$1</c:f>
              <c:strCache>
                <c:ptCount val="1"/>
                <c:pt idx="0">
                  <c:v>Malawi</c:v>
                </c:pt>
              </c:strCache>
            </c:strRef>
          </c:tx>
          <c:spPr>
            <a:ln w="12700" cmpd="sng">
              <a:solidFill>
                <a:schemeClr val="bg1">
                  <a:lumMod val="75000"/>
                </a:schemeClr>
              </a:solidFill>
              <a:prstDash val="sysDot"/>
            </a:ln>
          </c:spPr>
          <c:marker>
            <c:symbol val="x"/>
            <c:size val="5"/>
            <c:spPr>
              <a:ln>
                <a:solidFill>
                  <a:schemeClr val="bg1">
                    <a:lumMod val="50000"/>
                  </a:schemeClr>
                </a:solid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'Series-layout B'!$BF$33:$BF$48</c:f>
              <c:numCache>
                <c:formatCode>General</c:formatCode>
                <c:ptCount val="16"/>
                <c:pt idx="0">
                  <c:v>7.3</c:v>
                </c:pt>
                <c:pt idx="8">
                  <c:v>5.08</c:v>
                </c:pt>
                <c:pt idx="9">
                  <c:v>3.93</c:v>
                </c:pt>
                <c:pt idx="10">
                  <c:v>4.04</c:v>
                </c:pt>
                <c:pt idx="11">
                  <c:v>4.28</c:v>
                </c:pt>
                <c:pt idx="12">
                  <c:v>4.65</c:v>
                </c:pt>
                <c:pt idx="13">
                  <c:v>4.14</c:v>
                </c:pt>
              </c:numCache>
            </c:numRef>
          </c:val>
          <c:smooth val="0"/>
          <c:extLst xmlns:c16r2="http://schemas.microsoft.com/office/drawing/2015/06/chart">
            <c:ext xmlns:c16="http://schemas.microsoft.com/office/drawing/2014/chart" uri="{C3380CC4-5D6E-409C-BE32-E72D297353CC}">
              <c16:uniqueId val="{00000002-122A-5346-9811-70699128DC3D}"/>
            </c:ext>
          </c:extLst>
        </c:ser>
        <c:ser>
          <c:idx val="6"/>
          <c:order val="7"/>
          <c:tx>
            <c:strRef>
              <c:f>'Series-layout B'!$CH$1</c:f>
              <c:strCache>
                <c:ptCount val="1"/>
                <c:pt idx="0">
                  <c:v>Nigeria</c:v>
                </c:pt>
              </c:strCache>
            </c:strRef>
          </c:tx>
          <c:spPr>
            <a:ln w="19050">
              <a:solidFill>
                <a:schemeClr val="tx1"/>
              </a:solidFill>
            </a:ln>
          </c:spPr>
          <c:marker>
            <c:symbol val="x"/>
            <c:size val="7"/>
            <c:spPr>
              <a:ln>
                <a:solidFill>
                  <a:schemeClr val="tx1"/>
                </a:solid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'Series-layout B'!$CH$33:$CH$48</c:f>
              <c:numCache>
                <c:formatCode>General</c:formatCode>
                <c:ptCount val="16"/>
                <c:pt idx="9">
                  <c:v>2.23</c:v>
                </c:pt>
                <c:pt idx="10">
                  <c:v>2.3</c:v>
                </c:pt>
                <c:pt idx="12">
                  <c:v>2.58</c:v>
                </c:pt>
                <c:pt idx="13">
                  <c:v>3.07</c:v>
                </c:pt>
                <c:pt idx="14">
                  <c:v>3.27</c:v>
                </c:pt>
              </c:numCache>
            </c:numRef>
          </c:val>
          <c:smooth val="0"/>
          <c:extLst xmlns:c16r2="http://schemas.microsoft.com/office/drawing/2015/06/chart">
            <c:ext xmlns:c16="http://schemas.microsoft.com/office/drawing/2014/chart" uri="{C3380CC4-5D6E-409C-BE32-E72D297353CC}">
              <c16:uniqueId val="{00000003-122A-5346-9811-70699128DC3D}"/>
            </c:ext>
          </c:extLst>
        </c:ser>
        <c:ser>
          <c:idx val="7"/>
          <c:order val="8"/>
          <c:tx>
            <c:strRef>
              <c:f>'Series-layout B'!$DY$1</c:f>
              <c:strCache>
                <c:ptCount val="1"/>
                <c:pt idx="0">
                  <c:v>Tanganyika</c:v>
                </c:pt>
              </c:strCache>
            </c:strRef>
          </c:tx>
          <c:spPr>
            <a:ln w="12700" cmpd="sng">
              <a:solidFill>
                <a:schemeClr val="bg1">
                  <a:lumMod val="65000"/>
                </a:schemeClr>
              </a:solidFill>
            </a:ln>
          </c:spPr>
          <c:marker>
            <c:symbol val="circle"/>
            <c:size val="5"/>
            <c:spPr>
              <a:solidFill>
                <a:schemeClr val="bg1"/>
              </a:solidFill>
              <a:ln>
                <a:solidFill>
                  <a:schemeClr val="bg1">
                    <a:lumMod val="65000"/>
                  </a:schemeClr>
                </a:solid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'Series-layout B'!$DX$33:$DX$48</c:f>
              <c:numCache>
                <c:formatCode>General</c:formatCode>
                <c:ptCount val="16"/>
                <c:pt idx="3">
                  <c:v>7.4</c:v>
                </c:pt>
                <c:pt idx="4">
                  <c:v>7.89</c:v>
                </c:pt>
                <c:pt idx="5">
                  <c:v>8.57</c:v>
                </c:pt>
                <c:pt idx="6">
                  <c:v>9.38</c:v>
                </c:pt>
                <c:pt idx="7">
                  <c:v>8.47</c:v>
                </c:pt>
                <c:pt idx="8">
                  <c:v>6.97</c:v>
                </c:pt>
                <c:pt idx="9">
                  <c:v>6.25</c:v>
                </c:pt>
                <c:pt idx="10">
                  <c:v>6.42</c:v>
                </c:pt>
                <c:pt idx="11">
                  <c:v>6.03</c:v>
                </c:pt>
                <c:pt idx="12">
                  <c:v>5.92</c:v>
                </c:pt>
                <c:pt idx="13">
                  <c:v>6.13</c:v>
                </c:pt>
                <c:pt idx="14">
                  <c:v>5.8</c:v>
                </c:pt>
                <c:pt idx="15">
                  <c:v>6.54</c:v>
                </c:pt>
              </c:numCache>
            </c:numRef>
          </c:val>
          <c:smooth val="0"/>
          <c:extLst xmlns:c16r2="http://schemas.microsoft.com/office/drawing/2015/06/chart">
            <c:ext xmlns:c16="http://schemas.microsoft.com/office/drawing/2014/chart" uri="{C3380CC4-5D6E-409C-BE32-E72D297353CC}">
              <c16:uniqueId val="{00000004-122A-5346-9811-70699128DC3D}"/>
            </c:ext>
          </c:extLst>
        </c:ser>
        <c:ser>
          <c:idx val="9"/>
          <c:order val="9"/>
          <c:tx>
            <c:strRef>
              <c:f>'Series-layout B'!$ES$1</c:f>
              <c:strCache>
                <c:ptCount val="1"/>
                <c:pt idx="0">
                  <c:v>Uganda</c:v>
                </c:pt>
              </c:strCache>
            </c:strRef>
          </c:tx>
          <c:spPr>
            <a:ln w="12700" cmpd="sng">
              <a:solidFill>
                <a:schemeClr val="bg1">
                  <a:lumMod val="65000"/>
                </a:schemeClr>
              </a:solidFill>
            </a:ln>
          </c:spPr>
          <c:marker>
            <c:symbol val="circle"/>
            <c:size val="5"/>
            <c:spPr>
              <a:solidFill>
                <a:schemeClr val="bg1">
                  <a:lumMod val="65000"/>
                </a:schemeClr>
              </a:solidFill>
              <a:ln>
                <a:solidFill>
                  <a:schemeClr val="tx1"/>
                </a:solid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'Series-layout B'!$ES$33:$ES$48</c:f>
              <c:numCache>
                <c:formatCode>General</c:formatCode>
                <c:ptCount val="16"/>
                <c:pt idx="3">
                  <c:v>3.63</c:v>
                </c:pt>
                <c:pt idx="4">
                  <c:v>3.34</c:v>
                </c:pt>
                <c:pt idx="5">
                  <c:v>3.43</c:v>
                </c:pt>
                <c:pt idx="6">
                  <c:v>3.32</c:v>
                </c:pt>
                <c:pt idx="7">
                  <c:v>3.34</c:v>
                </c:pt>
                <c:pt idx="8">
                  <c:v>4.15</c:v>
                </c:pt>
                <c:pt idx="9">
                  <c:v>4.08</c:v>
                </c:pt>
                <c:pt idx="10">
                  <c:v>3.91</c:v>
                </c:pt>
                <c:pt idx="11">
                  <c:v>3.78</c:v>
                </c:pt>
                <c:pt idx="12">
                  <c:v>4.01</c:v>
                </c:pt>
                <c:pt idx="13">
                  <c:v>4.25</c:v>
                </c:pt>
                <c:pt idx="14">
                  <c:v>4.34</c:v>
                </c:pt>
                <c:pt idx="15">
                  <c:v>4.64</c:v>
                </c:pt>
              </c:numCache>
            </c:numRef>
          </c:val>
          <c:smooth val="0"/>
          <c:extLst xmlns:c16r2="http://schemas.microsoft.com/office/drawing/2015/06/chart">
            <c:ext xmlns:c16="http://schemas.microsoft.com/office/drawing/2014/chart" uri="{C3380CC4-5D6E-409C-BE32-E72D297353CC}">
              <c16:uniqueId val="{00000005-122A-5346-9811-70699128DC3D}"/>
            </c:ext>
          </c:extLst>
        </c:ser>
        <c:ser>
          <c:idx val="11"/>
          <c:order val="10"/>
          <c:tx>
            <c:strRef>
              <c:f>'Series-layout B'!$HZ$1</c:f>
              <c:strCache>
                <c:ptCount val="1"/>
                <c:pt idx="0">
                  <c:v>Zimbabwe</c:v>
                </c:pt>
              </c:strCache>
            </c:strRef>
          </c:tx>
          <c:spPr>
            <a:ln w="12700" cmpd="sng">
              <a:solidFill>
                <a:schemeClr val="tx1"/>
              </a:solidFill>
            </a:ln>
          </c:spPr>
          <c:marker>
            <c:symbol val="triangle"/>
            <c:size val="6"/>
            <c:spPr>
              <a:solidFill>
                <a:schemeClr val="bg1"/>
              </a:solidFill>
              <a:ln>
                <a:solidFill>
                  <a:schemeClr val="tx1"/>
                </a:solid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'Series-layout B'!$IB$33:$IB$48</c:f>
              <c:numCache>
                <c:formatCode>General</c:formatCode>
                <c:ptCount val="16"/>
                <c:pt idx="0">
                  <c:v>11.37</c:v>
                </c:pt>
                <c:pt idx="1">
                  <c:v>12.86</c:v>
                </c:pt>
                <c:pt idx="2">
                  <c:v>11.84</c:v>
                </c:pt>
                <c:pt idx="3">
                  <c:v>13.47</c:v>
                </c:pt>
                <c:pt idx="4">
                  <c:v>11.29</c:v>
                </c:pt>
                <c:pt idx="5">
                  <c:v>11.34</c:v>
                </c:pt>
                <c:pt idx="6">
                  <c:v>8.9</c:v>
                </c:pt>
                <c:pt idx="7">
                  <c:v>8.36</c:v>
                </c:pt>
                <c:pt idx="8">
                  <c:v>7.55</c:v>
                </c:pt>
                <c:pt idx="9">
                  <c:v>7.12</c:v>
                </c:pt>
                <c:pt idx="10">
                  <c:v>6.81</c:v>
                </c:pt>
                <c:pt idx="11">
                  <c:v>6.5</c:v>
                </c:pt>
                <c:pt idx="12">
                  <c:v>6.08</c:v>
                </c:pt>
                <c:pt idx="13">
                  <c:v>5.43</c:v>
                </c:pt>
                <c:pt idx="14">
                  <c:v>5.39</c:v>
                </c:pt>
                <c:pt idx="15">
                  <c:v>5.49</c:v>
                </c:pt>
              </c:numCache>
            </c:numRef>
          </c:val>
          <c:smooth val="0"/>
          <c:extLst xmlns:c16r2="http://schemas.microsoft.com/office/drawing/2015/06/chart">
            <c:ext xmlns:c16="http://schemas.microsoft.com/office/drawing/2014/chart" uri="{C3380CC4-5D6E-409C-BE32-E72D297353CC}">
              <c16:uniqueId val="{00000006-122A-5346-9811-70699128DC3D}"/>
            </c:ext>
          </c:extLst>
        </c:ser>
        <c:ser>
          <c:idx val="10"/>
          <c:order val="11"/>
          <c:tx>
            <c:strRef>
              <c:f>'Series-layout B'!$FO$1</c:f>
              <c:strCache>
                <c:ptCount val="1"/>
                <c:pt idx="0">
                  <c:v>Zambia</c:v>
                </c:pt>
              </c:strCache>
            </c:strRef>
          </c:tx>
          <c:spPr>
            <a:ln w="12700" cmpd="sng">
              <a:solidFill>
                <a:schemeClr val="bg1">
                  <a:lumMod val="75000"/>
                </a:schemeClr>
              </a:solidFill>
            </a:ln>
          </c:spPr>
          <c:marker>
            <c:symbol val="square"/>
            <c:size val="5"/>
            <c:spPr>
              <a:solidFill>
                <a:schemeClr val="bg1">
                  <a:lumMod val="85000"/>
                </a:schemeClr>
              </a:solidFill>
              <a:ln>
                <a:solidFill>
                  <a:schemeClr val="tx1"/>
                </a:solidFill>
              </a:ln>
            </c:spPr>
          </c:marker>
          <c:cat>
            <c:numRef>
              <c:f>Results!$A$34:$A$49</c:f>
              <c:numCache>
                <c:formatCode>General</c:formatCode>
                <c:ptCount val="16"/>
                <c:pt idx="0">
                  <c:v>1945.0</c:v>
                </c:pt>
                <c:pt idx="1">
                  <c:v>1946.0</c:v>
                </c:pt>
                <c:pt idx="2">
                  <c:v>1947.0</c:v>
                </c:pt>
                <c:pt idx="3">
                  <c:v>1948.0</c:v>
                </c:pt>
                <c:pt idx="4">
                  <c:v>1949.0</c:v>
                </c:pt>
                <c:pt idx="5">
                  <c:v>1950.0</c:v>
                </c:pt>
                <c:pt idx="6">
                  <c:v>1951.0</c:v>
                </c:pt>
                <c:pt idx="7">
                  <c:v>1952.0</c:v>
                </c:pt>
                <c:pt idx="8">
                  <c:v>1953.0</c:v>
                </c:pt>
                <c:pt idx="9">
                  <c:v>1954.0</c:v>
                </c:pt>
                <c:pt idx="10">
                  <c:v>1955.0</c:v>
                </c:pt>
                <c:pt idx="11">
                  <c:v>1956.0</c:v>
                </c:pt>
                <c:pt idx="12">
                  <c:v>1957.0</c:v>
                </c:pt>
                <c:pt idx="13">
                  <c:v>1958.0</c:v>
                </c:pt>
                <c:pt idx="14">
                  <c:v>1959.0</c:v>
                </c:pt>
                <c:pt idx="15">
                  <c:v>1960.0</c:v>
                </c:pt>
              </c:numCache>
            </c:numRef>
          </c:cat>
          <c:val>
            <c:numRef>
              <c:f>'Series-layout B'!$FQ$33:$FQ$48</c:f>
              <c:numCache>
                <c:formatCode>General</c:formatCode>
                <c:ptCount val="16"/>
                <c:pt idx="0">
                  <c:v>11.45</c:v>
                </c:pt>
                <c:pt idx="1">
                  <c:v>12.31</c:v>
                </c:pt>
                <c:pt idx="2">
                  <c:v>12.0</c:v>
                </c:pt>
                <c:pt idx="3">
                  <c:v>11.07</c:v>
                </c:pt>
                <c:pt idx="4">
                  <c:v>9.81</c:v>
                </c:pt>
                <c:pt idx="5">
                  <c:v>10.22</c:v>
                </c:pt>
                <c:pt idx="6">
                  <c:v>7.28</c:v>
                </c:pt>
                <c:pt idx="7">
                  <c:v>5.98</c:v>
                </c:pt>
                <c:pt idx="8">
                  <c:v>6.34</c:v>
                </c:pt>
                <c:pt idx="9">
                  <c:v>5.87</c:v>
                </c:pt>
                <c:pt idx="10">
                  <c:v>4.65</c:v>
                </c:pt>
                <c:pt idx="11">
                  <c:v>4.67</c:v>
                </c:pt>
                <c:pt idx="12">
                  <c:v>5.0</c:v>
                </c:pt>
                <c:pt idx="13">
                  <c:v>4.61</c:v>
                </c:pt>
              </c:numCache>
            </c:numRef>
          </c:val>
          <c:smooth val="0"/>
          <c:extLst xmlns:c16r2="http://schemas.microsoft.com/office/drawing/2015/06/chart">
            <c:ext xmlns:c16="http://schemas.microsoft.com/office/drawing/2014/chart" uri="{C3380CC4-5D6E-409C-BE32-E72D297353CC}">
              <c16:uniqueId val="{00000007-122A-5346-9811-70699128DC3D}"/>
            </c:ext>
          </c:extLst>
        </c:ser>
        <c:dLbls>
          <c:showLegendKey val="0"/>
          <c:showVal val="0"/>
          <c:showCatName val="0"/>
          <c:showSerName val="0"/>
          <c:showPercent val="0"/>
          <c:showBubbleSize val="0"/>
        </c:dLbls>
        <c:marker val="1"/>
        <c:smooth val="0"/>
        <c:axId val="2046488824"/>
        <c:axId val="2104872424"/>
      </c:lineChart>
      <c:catAx>
        <c:axId val="2046488824"/>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04872424"/>
        <c:crossesAt val="0.0"/>
        <c:auto val="1"/>
        <c:lblAlgn val="ctr"/>
        <c:lblOffset val="100"/>
        <c:tickLblSkip val="1"/>
        <c:tickMarkSkip val="1"/>
        <c:noMultiLvlLbl val="0"/>
      </c:catAx>
      <c:valAx>
        <c:axId val="2104872424"/>
        <c:scaling>
          <c:orientation val="minMax"/>
          <c:max val="14.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046488824"/>
        <c:crosses val="autoZero"/>
        <c:crossBetween val="midCat"/>
        <c:minorUnit val="1.0"/>
      </c:valAx>
      <c:spPr>
        <a:noFill/>
        <a:ln w="12700">
          <a:solidFill>
            <a:schemeClr val="tx1"/>
          </a:solidFill>
        </a:ln>
      </c:spPr>
    </c:plotArea>
    <c:legend>
      <c:legendPos val="l"/>
      <c:layout>
        <c:manualLayout>
          <c:xMode val="edge"/>
          <c:yMode val="edge"/>
          <c:x val="0.499641294838145"/>
          <c:y val="0.0578216996524083"/>
          <c:w val="0.450230866664055"/>
          <c:h val="0.256274384620841"/>
        </c:manualLayout>
      </c:layout>
      <c:overlay val="1"/>
      <c:spPr>
        <a:solidFill>
          <a:schemeClr val="bg1"/>
        </a:solidFill>
        <a:ln>
          <a:solidFill>
            <a:schemeClr val="tx1"/>
          </a:solidFill>
        </a:ln>
      </c:spPr>
      <c:txPr>
        <a:bodyPr/>
        <a:lstStyle/>
        <a:p>
          <a:pPr>
            <a:defRPr sz="12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0.0837554109037608"/>
          <c:y val="0.0364145738579532"/>
          <c:w val="0.892402314910086"/>
          <c:h val="0.834915158013004"/>
        </c:manualLayout>
      </c:layout>
      <c:areaChart>
        <c:grouping val="stacked"/>
        <c:varyColors val="0"/>
        <c:ser>
          <c:idx val="1"/>
          <c:order val="0"/>
          <c:tx>
            <c:v>Europeans</c:v>
          </c:tx>
          <c:spPr>
            <a:pattFill prst="pct25">
              <a:fgClr>
                <a:schemeClr val="accent5"/>
              </a:fgClr>
              <a:bgClr>
                <a:prstClr val="white"/>
              </a:bgClr>
            </a:pattFill>
            <a:ln w="12700" cmpd="sng">
              <a:solidFill>
                <a:schemeClr val="tx1"/>
              </a:solidFill>
            </a:ln>
          </c:spPr>
          <c:cat>
            <c:numLit>
              <c:formatCode>General</c:formatCode>
              <c:ptCount val="13"/>
              <c:pt idx="0">
                <c:v>1937.0</c:v>
              </c:pt>
              <c:pt idx="1">
                <c:v>1938.0</c:v>
              </c:pt>
              <c:pt idx="2">
                <c:v>1939.0</c:v>
              </c:pt>
              <c:pt idx="3">
                <c:v>1940.0</c:v>
              </c:pt>
              <c:pt idx="4">
                <c:v>1941.0</c:v>
              </c:pt>
              <c:pt idx="5">
                <c:v>1942.0</c:v>
              </c:pt>
              <c:pt idx="6">
                <c:v>1943.0</c:v>
              </c:pt>
              <c:pt idx="7">
                <c:v>1944.0</c:v>
              </c:pt>
              <c:pt idx="8">
                <c:v>1945.0</c:v>
              </c:pt>
              <c:pt idx="9">
                <c:v>1946.0</c:v>
              </c:pt>
              <c:pt idx="10">
                <c:v>1947.0</c:v>
              </c:pt>
              <c:pt idx="11">
                <c:v>1948.0</c:v>
              </c:pt>
              <c:pt idx="12">
                <c:v>1949.0</c:v>
              </c:pt>
            </c:numLit>
          </c:cat>
          <c:val>
            <c:numLit>
              <c:formatCode>General</c:formatCode>
              <c:ptCount val="13"/>
              <c:pt idx="0">
                <c:v>5.677090596772124</c:v>
              </c:pt>
              <c:pt idx="1">
                <c:v>5.064905384974573</c:v>
              </c:pt>
              <c:pt idx="2">
                <c:v>4.887555162474261</c:v>
              </c:pt>
              <c:pt idx="3">
                <c:v>5.160890280436698</c:v>
              </c:pt>
              <c:pt idx="4">
                <c:v>3.258929140127532</c:v>
              </c:pt>
              <c:pt idx="5">
                <c:v>1.356967999818364</c:v>
              </c:pt>
              <c:pt idx="6">
                <c:v>1.120217554620174</c:v>
              </c:pt>
              <c:pt idx="7">
                <c:v>0.729065099908826</c:v>
              </c:pt>
              <c:pt idx="8">
                <c:v>0.43985684437488</c:v>
              </c:pt>
              <c:pt idx="9">
                <c:v>1.278258114255084</c:v>
              </c:pt>
              <c:pt idx="10">
                <c:v>2.116659384135284</c:v>
              </c:pt>
              <c:pt idx="11">
                <c:v>2.241590798643074</c:v>
              </c:pt>
              <c:pt idx="12">
                <c:v>2.366522213150862</c:v>
              </c:pt>
            </c:numLit>
          </c:val>
          <c:extLst xmlns:c16r2="http://schemas.microsoft.com/office/drawing/2015/06/chart">
            <c:ext xmlns:c16="http://schemas.microsoft.com/office/drawing/2014/chart" uri="{C3380CC4-5D6E-409C-BE32-E72D297353CC}">
              <c16:uniqueId val="{00000000-5704-0F4B-86C7-CFBF7B296AB6}"/>
            </c:ext>
          </c:extLst>
        </c:ser>
        <c:ser>
          <c:idx val="0"/>
          <c:order val="1"/>
          <c:tx>
            <c:v>Chinese</c:v>
          </c:tx>
          <c:spPr>
            <a:solidFill>
              <a:srgbClr val="00B0F0"/>
            </a:solidFill>
            <a:ln w="9525" cmpd="sng">
              <a:solidFill>
                <a:schemeClr val="tx1"/>
              </a:solidFill>
            </a:ln>
          </c:spPr>
          <c:cat>
            <c:numLit>
              <c:formatCode>General</c:formatCode>
              <c:ptCount val="13"/>
              <c:pt idx="0">
                <c:v>1937.0</c:v>
              </c:pt>
              <c:pt idx="1">
                <c:v>1938.0</c:v>
              </c:pt>
              <c:pt idx="2">
                <c:v>1939.0</c:v>
              </c:pt>
              <c:pt idx="3">
                <c:v>1940.0</c:v>
              </c:pt>
              <c:pt idx="4">
                <c:v>1941.0</c:v>
              </c:pt>
              <c:pt idx="5">
                <c:v>1942.0</c:v>
              </c:pt>
              <c:pt idx="6">
                <c:v>1943.0</c:v>
              </c:pt>
              <c:pt idx="7">
                <c:v>1944.0</c:v>
              </c:pt>
              <c:pt idx="8">
                <c:v>1945.0</c:v>
              </c:pt>
              <c:pt idx="9">
                <c:v>1946.0</c:v>
              </c:pt>
              <c:pt idx="10">
                <c:v>1947.0</c:v>
              </c:pt>
              <c:pt idx="11">
                <c:v>1948.0</c:v>
              </c:pt>
              <c:pt idx="12">
                <c:v>1949.0</c:v>
              </c:pt>
            </c:numLit>
          </c:cat>
          <c:val>
            <c:numLit>
              <c:formatCode>General</c:formatCode>
              <c:ptCount val="13"/>
              <c:pt idx="0">
                <c:v>0.174925288665635</c:v>
              </c:pt>
              <c:pt idx="1">
                <c:v>0.153185372370177</c:v>
              </c:pt>
              <c:pt idx="2">
                <c:v>0.443232161641593</c:v>
              </c:pt>
              <c:pt idx="3">
                <c:v>1.14017260696631</c:v>
              </c:pt>
              <c:pt idx="4">
                <c:v>0.598200247686848</c:v>
              </c:pt>
              <c:pt idx="5">
                <c:v>0.0562278884073866</c:v>
              </c:pt>
              <c:pt idx="6">
                <c:v>0.133067147145455</c:v>
              </c:pt>
              <c:pt idx="7">
                <c:v>2.157440396516112</c:v>
              </c:pt>
              <c:pt idx="8">
                <c:v>3.222267106108321</c:v>
              </c:pt>
              <c:pt idx="9">
                <c:v>2.33344409507532</c:v>
              </c:pt>
              <c:pt idx="10">
                <c:v>1.444621084042319</c:v>
              </c:pt>
              <c:pt idx="11">
                <c:v>1.268828361100566</c:v>
              </c:pt>
              <c:pt idx="12">
                <c:v>1.093035638158814</c:v>
              </c:pt>
            </c:numLit>
          </c:val>
          <c:extLst xmlns:c16r2="http://schemas.microsoft.com/office/drawing/2015/06/chart">
            <c:ext xmlns:c16="http://schemas.microsoft.com/office/drawing/2014/chart" uri="{C3380CC4-5D6E-409C-BE32-E72D297353CC}">
              <c16:uniqueId val="{00000001-5704-0F4B-86C7-CFBF7B296AB6}"/>
            </c:ext>
          </c:extLst>
        </c:ser>
        <c:ser>
          <c:idx val="2"/>
          <c:order val="2"/>
          <c:tx>
            <c:v>Other Asians</c:v>
          </c:tx>
          <c:spPr>
            <a:solidFill>
              <a:srgbClr val="92D050"/>
            </a:solidFill>
            <a:ln>
              <a:solidFill>
                <a:schemeClr val="tx1"/>
              </a:solidFill>
            </a:ln>
          </c:spPr>
          <c:cat>
            <c:numLit>
              <c:formatCode>General</c:formatCode>
              <c:ptCount val="13"/>
              <c:pt idx="0">
                <c:v>1937.0</c:v>
              </c:pt>
              <c:pt idx="1">
                <c:v>1938.0</c:v>
              </c:pt>
              <c:pt idx="2">
                <c:v>1939.0</c:v>
              </c:pt>
              <c:pt idx="3">
                <c:v>1940.0</c:v>
              </c:pt>
              <c:pt idx="4">
                <c:v>1941.0</c:v>
              </c:pt>
              <c:pt idx="5">
                <c:v>1942.0</c:v>
              </c:pt>
              <c:pt idx="6">
                <c:v>1943.0</c:v>
              </c:pt>
              <c:pt idx="7">
                <c:v>1944.0</c:v>
              </c:pt>
              <c:pt idx="8">
                <c:v>1945.0</c:v>
              </c:pt>
              <c:pt idx="9">
                <c:v>1946.0</c:v>
              </c:pt>
              <c:pt idx="10">
                <c:v>1947.0</c:v>
              </c:pt>
              <c:pt idx="11">
                <c:v>1948.0</c:v>
              </c:pt>
              <c:pt idx="12">
                <c:v>1949.0</c:v>
              </c:pt>
            </c:numLit>
          </c:cat>
          <c:val>
            <c:numLit>
              <c:formatCode>General</c:formatCode>
              <c:ptCount val="13"/>
              <c:pt idx="0">
                <c:v>0.0757208733884225</c:v>
              </c:pt>
              <c:pt idx="1">
                <c:v>0.0584598936618559</c:v>
              </c:pt>
              <c:pt idx="2">
                <c:v>0.161135578272201</c:v>
              </c:pt>
              <c:pt idx="3">
                <c:v>0.239610736264127</c:v>
              </c:pt>
              <c:pt idx="4">
                <c:v>0.13789755702832</c:v>
              </c:pt>
              <c:pt idx="5">
                <c:v>0.0361843777925128</c:v>
              </c:pt>
              <c:pt idx="6">
                <c:v>0.0321508311538781</c:v>
              </c:pt>
              <c:pt idx="7">
                <c:v>0.0300597819887446</c:v>
              </c:pt>
              <c:pt idx="8">
                <c:v>0.179355315798963</c:v>
              </c:pt>
              <c:pt idx="9">
                <c:v>0.13460728505712</c:v>
              </c:pt>
              <c:pt idx="10">
                <c:v>0.0898592543152768</c:v>
              </c:pt>
              <c:pt idx="11">
                <c:v>0.0874229192400088</c:v>
              </c:pt>
              <c:pt idx="12">
                <c:v>0.0849865841647409</c:v>
              </c:pt>
            </c:numLit>
          </c:val>
          <c:extLst xmlns:c16r2="http://schemas.microsoft.com/office/drawing/2015/06/chart">
            <c:ext xmlns:c16="http://schemas.microsoft.com/office/drawing/2014/chart" uri="{C3380CC4-5D6E-409C-BE32-E72D297353CC}">
              <c16:uniqueId val="{00000000-0271-034C-BFB3-43DF585BC517}"/>
            </c:ext>
          </c:extLst>
        </c:ser>
        <c:ser>
          <c:idx val="3"/>
          <c:order val="3"/>
          <c:tx>
            <c:v>Indochinese</c:v>
          </c:tx>
          <c:spPr>
            <a:solidFill>
              <a:schemeClr val="accent1"/>
            </a:solidFill>
            <a:ln w="9525">
              <a:solidFill>
                <a:schemeClr val="tx1"/>
              </a:solidFill>
            </a:ln>
          </c:spPr>
          <c:cat>
            <c:numLit>
              <c:formatCode>General</c:formatCode>
              <c:ptCount val="13"/>
              <c:pt idx="0">
                <c:v>1937.0</c:v>
              </c:pt>
              <c:pt idx="1">
                <c:v>1938.0</c:v>
              </c:pt>
              <c:pt idx="2">
                <c:v>1939.0</c:v>
              </c:pt>
              <c:pt idx="3">
                <c:v>1940.0</c:v>
              </c:pt>
              <c:pt idx="4">
                <c:v>1941.0</c:v>
              </c:pt>
              <c:pt idx="5">
                <c:v>1942.0</c:v>
              </c:pt>
              <c:pt idx="6">
                <c:v>1943.0</c:v>
              </c:pt>
              <c:pt idx="7">
                <c:v>1944.0</c:v>
              </c:pt>
              <c:pt idx="8">
                <c:v>1945.0</c:v>
              </c:pt>
              <c:pt idx="9">
                <c:v>1946.0</c:v>
              </c:pt>
              <c:pt idx="10">
                <c:v>1947.0</c:v>
              </c:pt>
              <c:pt idx="11">
                <c:v>1948.0</c:v>
              </c:pt>
              <c:pt idx="12">
                <c:v>1949.0</c:v>
              </c:pt>
            </c:numLit>
          </c:cat>
          <c:val>
            <c:numLit>
              <c:formatCode>General</c:formatCode>
              <c:ptCount val="13"/>
              <c:pt idx="0">
                <c:v>2.179738899733958</c:v>
              </c:pt>
              <c:pt idx="1">
                <c:v>1.846424782823053</c:v>
              </c:pt>
              <c:pt idx="2">
                <c:v>1.608779434046054</c:v>
              </c:pt>
              <c:pt idx="3">
                <c:v>2.668654925783667</c:v>
              </c:pt>
              <c:pt idx="4">
                <c:v>1.83854119441811</c:v>
              </c:pt>
              <c:pt idx="5">
                <c:v>1.008427463052551</c:v>
              </c:pt>
              <c:pt idx="6">
                <c:v>0.828323247758644</c:v>
              </c:pt>
              <c:pt idx="7">
                <c:v>0.609947628492023</c:v>
              </c:pt>
              <c:pt idx="8">
                <c:v>0.767298697424624</c:v>
              </c:pt>
              <c:pt idx="9">
                <c:v>0.603742285040823</c:v>
              </c:pt>
              <c:pt idx="10">
                <c:v>0.440185872657022</c:v>
              </c:pt>
              <c:pt idx="11">
                <c:v>0.376166500197413</c:v>
              </c:pt>
              <c:pt idx="12">
                <c:v>0.312147127737804</c:v>
              </c:pt>
            </c:numLit>
          </c:val>
          <c:extLst xmlns:c16r2="http://schemas.microsoft.com/office/drawing/2015/06/chart">
            <c:ext xmlns:c16="http://schemas.microsoft.com/office/drawing/2014/chart" uri="{C3380CC4-5D6E-409C-BE32-E72D297353CC}">
              <c16:uniqueId val="{00000001-0271-034C-BFB3-43DF585BC517}"/>
            </c:ext>
          </c:extLst>
        </c:ser>
        <c:dLbls>
          <c:showLegendKey val="0"/>
          <c:showVal val="0"/>
          <c:showCatName val="0"/>
          <c:showSerName val="0"/>
          <c:showPercent val="0"/>
          <c:showBubbleSize val="0"/>
        </c:dLbls>
        <c:axId val="-2116916840"/>
        <c:axId val="2104882568"/>
      </c:areaChart>
      <c:dateAx>
        <c:axId val="-2116916840"/>
        <c:scaling>
          <c:orientation val="minMax"/>
        </c:scaling>
        <c:delete val="0"/>
        <c:axPos val="b"/>
        <c:majorGridlines>
          <c:spPr>
            <a:ln w="3175" cmpd="sng">
              <a:solidFill>
                <a:schemeClr val="bg1">
                  <a:lumMod val="75000"/>
                </a:schemeClr>
              </a:solidFill>
              <a:prstDash val="sysDash"/>
            </a:ln>
          </c:spPr>
        </c:majorGridlines>
        <c:numFmt formatCode="General" sourceLinked="1"/>
        <c:majorTickMark val="out"/>
        <c:minorTickMark val="none"/>
        <c:tickLblPos val="nextTo"/>
        <c:spPr>
          <a:ln w="12700">
            <a:solidFill>
              <a:schemeClr val="tx1"/>
            </a:solidFill>
          </a:ln>
        </c:spPr>
        <c:txPr>
          <a:bodyPr rot="-5400000" vert="horz"/>
          <a:lstStyle/>
          <a:p>
            <a:pPr>
              <a:defRPr sz="1400"/>
            </a:pPr>
            <a:endParaRPr lang="en-US"/>
          </a:p>
        </c:txPr>
        <c:crossAx val="2104882568"/>
        <c:crosses val="autoZero"/>
        <c:auto val="0"/>
        <c:lblOffset val="100"/>
        <c:baseTimeUnit val="days"/>
        <c:majorUnit val="1.0"/>
        <c:majorTimeUnit val="days"/>
      </c:dateAx>
      <c:valAx>
        <c:axId val="2104882568"/>
        <c:scaling>
          <c:orientation val="minMax"/>
          <c:max val="10.0"/>
          <c:min val="0.0"/>
        </c:scaling>
        <c:delete val="0"/>
        <c:axPos val="l"/>
        <c:majorGridlines>
          <c:spPr>
            <a:ln w="3175" cmpd="sng">
              <a:solidFill>
                <a:schemeClr val="bg1">
                  <a:lumMod val="75000"/>
                </a:schemeClr>
              </a:solidFill>
              <a:prstDash val="sysDash"/>
            </a:ln>
          </c:spPr>
        </c:majorGridlines>
        <c:title>
          <c:tx>
            <c:rich>
              <a:bodyPr rot="-5400000" vert="horz"/>
              <a:lstStyle/>
              <a:p>
                <a:pPr>
                  <a:defRPr b="0"/>
                </a:pPr>
                <a:r>
                  <a:rPr lang="en-US" b="0"/>
                  <a:t>%</a:t>
                </a:r>
              </a:p>
            </c:rich>
          </c:tx>
          <c:layout/>
          <c:overlay val="0"/>
        </c:title>
        <c:numFmt formatCode="General" sourceLinked="1"/>
        <c:majorTickMark val="out"/>
        <c:minorTickMark val="none"/>
        <c:tickLblPos val="nextTo"/>
        <c:spPr>
          <a:ln w="12700">
            <a:solidFill>
              <a:schemeClr val="tx1"/>
            </a:solidFill>
          </a:ln>
        </c:spPr>
        <c:crossAx val="-2116916840"/>
        <c:crosses val="autoZero"/>
        <c:crossBetween val="midCat"/>
        <c:majorUnit val="2.0"/>
      </c:valAx>
      <c:spPr>
        <a:ln>
          <a:solidFill>
            <a:schemeClr val="tx1"/>
          </a:solidFill>
        </a:ln>
      </c:spPr>
    </c:plotArea>
    <c:legend>
      <c:legendPos val="r"/>
      <c:layout>
        <c:manualLayout>
          <c:xMode val="edge"/>
          <c:yMode val="edge"/>
          <c:x val="0.710783617813057"/>
          <c:y val="0.0667256193262394"/>
          <c:w val="0.242546158675411"/>
          <c:h val="0.230263901899722"/>
        </c:manualLayout>
      </c:layout>
      <c:overlay val="1"/>
      <c:spPr>
        <a:solidFill>
          <a:srgbClr val="FFFFFF"/>
        </a:solidFill>
        <a:ln>
          <a:solidFill>
            <a:srgbClr val="000000"/>
          </a:solidFill>
        </a:ln>
      </c:spPr>
      <c:txPr>
        <a:bodyPr/>
        <a:lstStyle/>
        <a:p>
          <a:pPr>
            <a:defRPr sz="1400"/>
          </a:pPr>
          <a:endParaRPr lang="en-US"/>
        </a:p>
      </c:txPr>
    </c:legend>
    <c:plotVisOnly val="1"/>
    <c:dispBlanksAs val="span"/>
    <c:showDLblsOverMax val="0"/>
  </c:chart>
  <c:spPr>
    <a:ln>
      <a:noFill/>
    </a:ln>
  </c:spPr>
  <c:txPr>
    <a:bodyPr/>
    <a:lstStyle/>
    <a:p>
      <a:pPr>
        <a:defRPr sz="1200">
          <a:latin typeface="Arial"/>
          <a:cs typeface="Arial"/>
        </a:defRPr>
      </a:pPr>
      <a:endParaRPr lang="en-US"/>
    </a:p>
  </c:txPr>
  <c:printSettings>
    <c:headerFooter/>
    <c:pageMargins b="1.0" l="0.75" r="0.75" t="1.0"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0.0837554109037608"/>
          <c:y val="0.0364145738579532"/>
          <c:w val="0.892402314910086"/>
          <c:h val="0.834915158013004"/>
        </c:manualLayout>
      </c:layout>
      <c:areaChart>
        <c:grouping val="stacked"/>
        <c:varyColors val="0"/>
        <c:ser>
          <c:idx val="1"/>
          <c:order val="0"/>
          <c:tx>
            <c:v>Europeans</c:v>
          </c:tx>
          <c:spPr>
            <a:pattFill prst="pct25">
              <a:fgClr>
                <a:schemeClr val="accent5"/>
              </a:fgClr>
              <a:bgClr>
                <a:prstClr val="white"/>
              </a:bgClr>
            </a:pattFill>
            <a:ln w="9525" cmpd="sng">
              <a:solidFill>
                <a:schemeClr val="tx1"/>
              </a:solidFill>
            </a:ln>
          </c:spPr>
          <c:cat>
            <c:numRef>
              <c:f>Tunisia_Results!$A$34:$A$44</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Tunisia_Results!$M$34:$M$44</c:f>
              <c:numCache>
                <c:formatCode>General</c:formatCode>
                <c:ptCount val="11"/>
                <c:pt idx="0">
                  <c:v>2.411641725563417</c:v>
                </c:pt>
                <c:pt idx="1">
                  <c:v>2.142747568945018</c:v>
                </c:pt>
                <c:pt idx="2">
                  <c:v>2.251289905566906</c:v>
                </c:pt>
                <c:pt idx="3">
                  <c:v>2.373017125076173</c:v>
                </c:pt>
                <c:pt idx="4">
                  <c:v>2.494744344585441</c:v>
                </c:pt>
                <c:pt idx="5">
                  <c:v>2.616471564094708</c:v>
                </c:pt>
                <c:pt idx="6">
                  <c:v>2.738198783603976</c:v>
                </c:pt>
                <c:pt idx="7">
                  <c:v>2.338636486240765</c:v>
                </c:pt>
                <c:pt idx="8">
                  <c:v>2.282141870148198</c:v>
                </c:pt>
                <c:pt idx="9">
                  <c:v>2.256359451549723</c:v>
                </c:pt>
                <c:pt idx="10">
                  <c:v>2.216087409565549</c:v>
                </c:pt>
              </c:numCache>
            </c:numRef>
          </c:val>
          <c:extLst xmlns:c16r2="http://schemas.microsoft.com/office/drawing/2015/06/chart">
            <c:ext xmlns:c16="http://schemas.microsoft.com/office/drawing/2014/chart" uri="{C3380CC4-5D6E-409C-BE32-E72D297353CC}">
              <c16:uniqueId val="{00000000-5704-0F4B-86C7-CFBF7B296AB6}"/>
            </c:ext>
          </c:extLst>
        </c:ser>
        <c:ser>
          <c:idx val="0"/>
          <c:order val="1"/>
          <c:tx>
            <c:v>Tunisians</c:v>
          </c:tx>
          <c:spPr>
            <a:solidFill>
              <a:schemeClr val="accent5"/>
            </a:solidFill>
            <a:ln w="9525" cmpd="sng">
              <a:solidFill>
                <a:schemeClr val="tx1"/>
              </a:solidFill>
            </a:ln>
          </c:spPr>
          <c:cat>
            <c:numRef>
              <c:f>Tunisia_Results!$A$34:$A$44</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Tunisia_Results!$N$34:$N$44</c:f>
              <c:numCache>
                <c:formatCode>0.00</c:formatCode>
                <c:ptCount val="11"/>
                <c:pt idx="0">
                  <c:v>0.676063298392048</c:v>
                </c:pt>
                <c:pt idx="1">
                  <c:v>0.784723086461449</c:v>
                </c:pt>
                <c:pt idx="2">
                  <c:v>0.497570709644366</c:v>
                </c:pt>
                <c:pt idx="3" formatCode="General">
                  <c:v>0.486840132103992</c:v>
                </c:pt>
                <c:pt idx="4" formatCode="General">
                  <c:v>0.476109554563617</c:v>
                </c:pt>
                <c:pt idx="5" formatCode="General">
                  <c:v>0.465378977023243</c:v>
                </c:pt>
                <c:pt idx="6">
                  <c:v>0.454648399482868</c:v>
                </c:pt>
                <c:pt idx="7">
                  <c:v>0.436264778210525</c:v>
                </c:pt>
                <c:pt idx="8">
                  <c:v>0.418588995387712</c:v>
                </c:pt>
                <c:pt idx="9">
                  <c:v>0.553309181992102</c:v>
                </c:pt>
                <c:pt idx="10">
                  <c:v>0.47051633969316</c:v>
                </c:pt>
              </c:numCache>
            </c:numRef>
          </c:val>
          <c:extLst xmlns:c16r2="http://schemas.microsoft.com/office/drawing/2015/06/chart">
            <c:ext xmlns:c16="http://schemas.microsoft.com/office/drawing/2014/chart" uri="{C3380CC4-5D6E-409C-BE32-E72D297353CC}">
              <c16:uniqueId val="{00000001-5704-0F4B-86C7-CFBF7B296AB6}"/>
            </c:ext>
          </c:extLst>
        </c:ser>
        <c:dLbls>
          <c:showLegendKey val="0"/>
          <c:showVal val="0"/>
          <c:showCatName val="0"/>
          <c:showSerName val="0"/>
          <c:showPercent val="0"/>
          <c:showBubbleSize val="0"/>
        </c:dLbls>
        <c:axId val="-2116088120"/>
        <c:axId val="-2116582664"/>
      </c:areaChart>
      <c:dateAx>
        <c:axId val="-2116088120"/>
        <c:scaling>
          <c:orientation val="minMax"/>
        </c:scaling>
        <c:delete val="0"/>
        <c:axPos val="b"/>
        <c:majorGridlines>
          <c:spPr>
            <a:ln w="3175" cmpd="sng">
              <a:solidFill>
                <a:schemeClr val="bg1">
                  <a:lumMod val="75000"/>
                </a:schemeClr>
              </a:solidFill>
              <a:prstDash val="sysDash"/>
            </a:ln>
          </c:spPr>
        </c:majorGridlines>
        <c:numFmt formatCode="General" sourceLinked="1"/>
        <c:majorTickMark val="out"/>
        <c:minorTickMark val="none"/>
        <c:tickLblPos val="nextTo"/>
        <c:spPr>
          <a:ln w="12700">
            <a:solidFill>
              <a:schemeClr val="tx1"/>
            </a:solidFill>
          </a:ln>
        </c:spPr>
        <c:txPr>
          <a:bodyPr rot="-5400000" vert="horz"/>
          <a:lstStyle/>
          <a:p>
            <a:pPr>
              <a:defRPr sz="1400"/>
            </a:pPr>
            <a:endParaRPr lang="en-US"/>
          </a:p>
        </c:txPr>
        <c:crossAx val="-2116582664"/>
        <c:crosses val="autoZero"/>
        <c:auto val="0"/>
        <c:lblOffset val="100"/>
        <c:baseTimeUnit val="days"/>
        <c:majorUnit val="1.0"/>
        <c:majorTimeUnit val="days"/>
      </c:dateAx>
      <c:valAx>
        <c:axId val="-2116582664"/>
        <c:scaling>
          <c:orientation val="minMax"/>
          <c:max val="10.0"/>
          <c:min val="0.0"/>
        </c:scaling>
        <c:delete val="0"/>
        <c:axPos val="l"/>
        <c:majorGridlines>
          <c:spPr>
            <a:ln w="3175" cmpd="sng">
              <a:solidFill>
                <a:schemeClr val="bg1">
                  <a:lumMod val="75000"/>
                </a:schemeClr>
              </a:solidFill>
              <a:prstDash val="sysDash"/>
            </a:ln>
          </c:spPr>
        </c:majorGridlines>
        <c:title>
          <c:tx>
            <c:rich>
              <a:bodyPr rot="-5400000" vert="horz"/>
              <a:lstStyle/>
              <a:p>
                <a:pPr>
                  <a:defRPr b="0"/>
                </a:pPr>
                <a:r>
                  <a:rPr lang="en-US" b="0"/>
                  <a:t>%</a:t>
                </a:r>
              </a:p>
            </c:rich>
          </c:tx>
          <c:layout/>
          <c:overlay val="0"/>
        </c:title>
        <c:numFmt formatCode="General" sourceLinked="1"/>
        <c:majorTickMark val="out"/>
        <c:minorTickMark val="none"/>
        <c:tickLblPos val="nextTo"/>
        <c:spPr>
          <a:ln w="12700">
            <a:solidFill>
              <a:schemeClr val="tx1"/>
            </a:solidFill>
          </a:ln>
        </c:spPr>
        <c:crossAx val="-2116088120"/>
        <c:crosses val="autoZero"/>
        <c:crossBetween val="midCat"/>
        <c:majorUnit val="2.0"/>
      </c:valAx>
      <c:spPr>
        <a:ln>
          <a:solidFill>
            <a:schemeClr val="tx1"/>
          </a:solidFill>
        </a:ln>
      </c:spPr>
    </c:plotArea>
    <c:legend>
      <c:legendPos val="r"/>
      <c:layout>
        <c:manualLayout>
          <c:xMode val="edge"/>
          <c:yMode val="edge"/>
          <c:x val="0.616510680214504"/>
          <c:y val="0.101728319261937"/>
          <c:w val="0.334384764214435"/>
          <c:h val="0.115210942826445"/>
        </c:manualLayout>
      </c:layout>
      <c:overlay val="1"/>
      <c:spPr>
        <a:solidFill>
          <a:srgbClr val="FFFFFF"/>
        </a:solidFill>
        <a:ln>
          <a:solidFill>
            <a:srgbClr val="000000"/>
          </a:solidFill>
        </a:ln>
      </c:spPr>
      <c:txPr>
        <a:bodyPr/>
        <a:lstStyle/>
        <a:p>
          <a:pPr>
            <a:defRPr sz="1400"/>
          </a:pPr>
          <a:endParaRPr lang="en-US"/>
        </a:p>
      </c:txPr>
    </c:legend>
    <c:plotVisOnly val="1"/>
    <c:dispBlanksAs val="span"/>
    <c:showDLblsOverMax val="0"/>
  </c:chart>
  <c:spPr>
    <a:ln>
      <a:noFill/>
    </a:ln>
  </c:spPr>
  <c:txPr>
    <a:bodyPr/>
    <a:lstStyle/>
    <a:p>
      <a:pPr>
        <a:defRPr sz="1200">
          <a:latin typeface="Arial"/>
          <a:cs typeface="Arial"/>
        </a:defRPr>
      </a:pPr>
      <a:endParaRPr lang="en-US"/>
    </a:p>
  </c:txPr>
  <c:printSettings>
    <c:headerFooter/>
    <c:pageMargins b="1.0" l="0.75" r="0.75" t="1.0"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v>Observed top income to metropole</c:v>
          </c:tx>
          <c:spPr>
            <a:ln w="28575">
              <a:noFill/>
            </a:ln>
          </c:spPr>
          <c:marker>
            <c:symbol val="diamond"/>
            <c:size val="6"/>
            <c:spPr>
              <a:solidFill>
                <a:srgbClr val="0070C0"/>
              </a:solidFill>
              <a:ln>
                <a:noFill/>
              </a:ln>
            </c:spPr>
          </c:marker>
          <c:trendline>
            <c:spPr>
              <a:ln w="12700">
                <a:solidFill>
                  <a:srgbClr val="0070C0"/>
                </a:solidFill>
              </a:ln>
            </c:spPr>
            <c:trendlineType val="power"/>
            <c:dispRSqr val="0"/>
            <c:dispEq val="0"/>
          </c:trendline>
          <c:xVal>
            <c:numLit>
              <c:formatCode>General</c:formatCode>
              <c:ptCount val="24"/>
              <c:pt idx="0">
                <c:v>0.113945582954161</c:v>
              </c:pt>
              <c:pt idx="1">
                <c:v>0.13007523208562</c:v>
              </c:pt>
              <c:pt idx="2">
                <c:v>0.120322387094915</c:v>
              </c:pt>
              <c:pt idx="3">
                <c:v>15.70900375467227</c:v>
              </c:pt>
              <c:pt idx="4">
                <c:v>13.46109994597901</c:v>
              </c:pt>
              <c:pt idx="5">
                <c:v>12.65361119585867</c:v>
              </c:pt>
              <c:pt idx="6">
                <c:v>23.16484632969266</c:v>
              </c:pt>
              <c:pt idx="7">
                <c:v>20.60257749912922</c:v>
              </c:pt>
              <c:pt idx="8">
                <c:v>20.3073545554336</c:v>
              </c:pt>
              <c:pt idx="9">
                <c:v>4.246842302416037</c:v>
              </c:pt>
              <c:pt idx="10">
                <c:v>5.48437916933785</c:v>
              </c:pt>
              <c:pt idx="11">
                <c:v>6.628736242668941</c:v>
              </c:pt>
              <c:pt idx="12">
                <c:v>0.04</c:v>
              </c:pt>
              <c:pt idx="13">
                <c:v>0.04</c:v>
              </c:pt>
              <c:pt idx="14">
                <c:v>0.142887773630924</c:v>
              </c:pt>
              <c:pt idx="15">
                <c:v>8.85317567495227</c:v>
              </c:pt>
              <c:pt idx="16">
                <c:v>7.975108096584301</c:v>
              </c:pt>
              <c:pt idx="17">
                <c:v>1.936240918354613</c:v>
              </c:pt>
              <c:pt idx="18">
                <c:v>3.251976020568777</c:v>
              </c:pt>
              <c:pt idx="19">
                <c:v>0.661961279852979</c:v>
              </c:pt>
              <c:pt idx="20">
                <c:v>0.168499234871667</c:v>
              </c:pt>
              <c:pt idx="21">
                <c:v>0.12</c:v>
              </c:pt>
              <c:pt idx="22">
                <c:v>0.0842496174358337</c:v>
              </c:pt>
              <c:pt idx="23">
                <c:v>0.120356596336905</c:v>
              </c:pt>
            </c:numLit>
          </c:xVal>
          <c:yVal>
            <c:numLit>
              <c:formatCode>General</c:formatCode>
              <c:ptCount val="24"/>
              <c:pt idx="0">
                <c:v>5.51709239937795</c:v>
              </c:pt>
              <c:pt idx="1">
                <c:v>6.612190041995229</c:v>
              </c:pt>
              <c:pt idx="2">
                <c:v>2.750709974006502</c:v>
              </c:pt>
              <c:pt idx="3">
                <c:v>21.28742558936507</c:v>
              </c:pt>
              <c:pt idx="4">
                <c:v>15.8655428067306</c:v>
              </c:pt>
              <c:pt idx="5">
                <c:v>9.311815346502301</c:v>
              </c:pt>
              <c:pt idx="6">
                <c:v>23.88392603020428</c:v>
              </c:pt>
              <c:pt idx="7">
                <c:v>26.0789726666579</c:v>
              </c:pt>
              <c:pt idx="8">
                <c:v>17.41339006414303</c:v>
              </c:pt>
              <c:pt idx="9">
                <c:v>15.93172925512697</c:v>
              </c:pt>
              <c:pt idx="10">
                <c:v>22.7439510206563</c:v>
              </c:pt>
              <c:pt idx="11">
                <c:v>15.3613304005254</c:v>
              </c:pt>
              <c:pt idx="12">
                <c:v>4.031130263156046</c:v>
              </c:pt>
              <c:pt idx="13">
                <c:v>5.136701958616671</c:v>
              </c:pt>
              <c:pt idx="14">
                <c:v>3.42171215267476</c:v>
              </c:pt>
              <c:pt idx="15">
                <c:v>9.264818051758148</c:v>
              </c:pt>
              <c:pt idx="16">
                <c:v>7.507047715109556</c:v>
              </c:pt>
              <c:pt idx="17">
                <c:v>9.030226071928703</c:v>
              </c:pt>
              <c:pt idx="18">
                <c:v>10.46245046620463</c:v>
              </c:pt>
              <c:pt idx="19">
                <c:v>7.034427719457522</c:v>
              </c:pt>
              <c:pt idx="20">
                <c:v>5.095781395372994</c:v>
              </c:pt>
              <c:pt idx="21">
                <c:v>3.889051735106045</c:v>
              </c:pt>
              <c:pt idx="22">
                <c:v>3.679541864604137</c:v>
              </c:pt>
              <c:pt idx="23">
                <c:v>5.713178445232307</c:v>
              </c:pt>
            </c:numLit>
          </c:yVal>
          <c:smooth val="0"/>
          <c:extLst xmlns:c16r2="http://schemas.microsoft.com/office/drawing/2015/06/chart">
            <c:ext xmlns:c16="http://schemas.microsoft.com/office/drawing/2014/chart" uri="{C3380CC4-5D6E-409C-BE32-E72D297353CC}">
              <c16:uniqueId val="{00000001-A1B9-3F4D-87FE-0F5755E9A9E1}"/>
            </c:ext>
          </c:extLst>
        </c:ser>
        <c:ser>
          <c:idx val="1"/>
          <c:order val="1"/>
          <c:tx>
            <c:v>Metropole average income to colony</c:v>
          </c:tx>
          <c:spPr>
            <a:ln w="28575">
              <a:noFill/>
            </a:ln>
          </c:spPr>
          <c:marker>
            <c:symbol val="circle"/>
            <c:size val="5"/>
            <c:spPr>
              <a:solidFill>
                <a:srgbClr val="FF0000"/>
              </a:solidFill>
              <a:ln>
                <a:noFill/>
              </a:ln>
            </c:spPr>
          </c:marker>
          <c:trendline>
            <c:spPr>
              <a:ln w="12700">
                <a:solidFill>
                  <a:srgbClr val="FF0000"/>
                </a:solidFill>
              </a:ln>
            </c:spPr>
            <c:trendlineType val="power"/>
            <c:dispRSqr val="0"/>
            <c:dispEq val="0"/>
          </c:trendline>
          <c:xVal>
            <c:numLit>
              <c:formatCode>General</c:formatCode>
              <c:ptCount val="24"/>
              <c:pt idx="0">
                <c:v>0.113945582954161</c:v>
              </c:pt>
              <c:pt idx="1">
                <c:v>0.13007523208562</c:v>
              </c:pt>
              <c:pt idx="2">
                <c:v>0.120322387094915</c:v>
              </c:pt>
              <c:pt idx="3">
                <c:v>15.70900375467227</c:v>
              </c:pt>
              <c:pt idx="4">
                <c:v>13.46109994597901</c:v>
              </c:pt>
              <c:pt idx="5">
                <c:v>12.65361119585867</c:v>
              </c:pt>
              <c:pt idx="6">
                <c:v>23.16484632969266</c:v>
              </c:pt>
              <c:pt idx="7">
                <c:v>20.60257749912922</c:v>
              </c:pt>
              <c:pt idx="8">
                <c:v>20.3073545554336</c:v>
              </c:pt>
              <c:pt idx="9">
                <c:v>4.246842302416037</c:v>
              </c:pt>
              <c:pt idx="10">
                <c:v>5.48437916933785</c:v>
              </c:pt>
              <c:pt idx="11">
                <c:v>6.628736242668941</c:v>
              </c:pt>
              <c:pt idx="12">
                <c:v>0.04</c:v>
              </c:pt>
              <c:pt idx="13">
                <c:v>0.04</c:v>
              </c:pt>
              <c:pt idx="14">
                <c:v>0.142887773630924</c:v>
              </c:pt>
              <c:pt idx="15">
                <c:v>8.85317567495227</c:v>
              </c:pt>
              <c:pt idx="16">
                <c:v>7.975108096584301</c:v>
              </c:pt>
              <c:pt idx="17">
                <c:v>1.936240918354613</c:v>
              </c:pt>
              <c:pt idx="18">
                <c:v>3.251976020568777</c:v>
              </c:pt>
              <c:pt idx="19">
                <c:v>0.661961279852979</c:v>
              </c:pt>
              <c:pt idx="20">
                <c:v>0.168499234871667</c:v>
              </c:pt>
              <c:pt idx="21">
                <c:v>0.12</c:v>
              </c:pt>
              <c:pt idx="22">
                <c:v>0.0842496174358337</c:v>
              </c:pt>
              <c:pt idx="23">
                <c:v>0.120356596336905</c:v>
              </c:pt>
            </c:numLit>
          </c:xVal>
          <c:yVal>
            <c:numLit>
              <c:formatCode>General</c:formatCode>
              <c:ptCount val="24"/>
              <c:pt idx="0">
                <c:v>12.8111327411224</c:v>
              </c:pt>
              <c:pt idx="1">
                <c:v>19.54498584248799</c:v>
              </c:pt>
              <c:pt idx="2">
                <c:v>19.05032610262925</c:v>
              </c:pt>
              <c:pt idx="3">
                <c:v>3.282213535950494</c:v>
              </c:pt>
              <c:pt idx="4">
                <c:v>3.919590386753863</c:v>
              </c:pt>
              <c:pt idx="5">
                <c:v>4.621837541593209</c:v>
              </c:pt>
              <c:pt idx="6">
                <c:v>3.438505038750432</c:v>
              </c:pt>
              <c:pt idx="7">
                <c:v>2.68415481294995</c:v>
              </c:pt>
              <c:pt idx="8">
                <c:v>2.577039843172458</c:v>
              </c:pt>
              <c:pt idx="9">
                <c:v>7.262237397284835</c:v>
              </c:pt>
              <c:pt idx="10">
                <c:v>4.963957225262359</c:v>
              </c:pt>
              <c:pt idx="11">
                <c:v>4.43320976923137</c:v>
              </c:pt>
              <c:pt idx="12">
                <c:v>17.43310887628086</c:v>
              </c:pt>
              <c:pt idx="13">
                <c:v>10.58177767546247</c:v>
              </c:pt>
              <c:pt idx="14">
                <c:v>24.85341442318406</c:v>
              </c:pt>
              <c:pt idx="15">
                <c:v>4.714313369411331</c:v>
              </c:pt>
              <c:pt idx="16">
                <c:v>5.59639375523848</c:v>
              </c:pt>
              <c:pt idx="17">
                <c:v>10.86351540023488</c:v>
              </c:pt>
              <c:pt idx="18">
                <c:v>4.44446548637935</c:v>
              </c:pt>
              <c:pt idx="19">
                <c:v>9.083894603572357</c:v>
              </c:pt>
              <c:pt idx="20">
                <c:v>14.52181603928154</c:v>
              </c:pt>
              <c:pt idx="21">
                <c:v>18.77064255562271</c:v>
              </c:pt>
              <c:pt idx="22">
                <c:v>9.865358605970183</c:v>
              </c:pt>
              <c:pt idx="23">
                <c:v>3.46567155039998</c:v>
              </c:pt>
            </c:numLit>
          </c:yVal>
          <c:smooth val="0"/>
          <c:extLst xmlns:c16r2="http://schemas.microsoft.com/office/drawing/2015/06/chart">
            <c:ext xmlns:c16="http://schemas.microsoft.com/office/drawing/2014/chart" uri="{C3380CC4-5D6E-409C-BE32-E72D297353CC}">
              <c16:uniqueId val="{00000003-A1B9-3F4D-87FE-0F5755E9A9E1}"/>
            </c:ext>
          </c:extLst>
        </c:ser>
        <c:dLbls>
          <c:showLegendKey val="0"/>
          <c:showVal val="0"/>
          <c:showCatName val="0"/>
          <c:showSerName val="0"/>
          <c:showPercent val="0"/>
          <c:showBubbleSize val="0"/>
        </c:dLbls>
        <c:axId val="-2114226680"/>
        <c:axId val="-2146627112"/>
      </c:scatterChart>
      <c:scatterChart>
        <c:scatterStyle val="lineMarker"/>
        <c:varyColors val="0"/>
        <c:ser>
          <c:idx val="2"/>
          <c:order val="2"/>
          <c:tx>
            <c:v>Observed top 0.1% share</c:v>
          </c:tx>
          <c:spPr>
            <a:ln w="28575">
              <a:noFill/>
            </a:ln>
          </c:spPr>
          <c:marker>
            <c:symbol val="triangle"/>
            <c:size val="6"/>
            <c:spPr>
              <a:solidFill>
                <a:schemeClr val="tx1"/>
              </a:solidFill>
              <a:ln>
                <a:noFill/>
              </a:ln>
            </c:spPr>
          </c:marker>
          <c:dLbls>
            <c:dLbl>
              <c:idx val="0"/>
              <c:layout>
                <c:manualLayout>
                  <c:x val="-0.0844820872274142"/>
                  <c:y val="0.0115540150202196"/>
                </c:manualLayout>
              </c:layout>
              <c:tx>
                <c:rich>
                  <a:bodyPr/>
                  <a:lstStyle/>
                  <a:p>
                    <a:pPr>
                      <a:defRPr sz="1100" b="0" i="0" u="none" strike="noStrike">
                        <a:latin typeface="Calibri"/>
                      </a:defRPr>
                    </a:pPr>
                    <a:r>
                      <a:rPr lang="en-US"/>
                      <a:t>Vie21</a:t>
                    </a:r>
                  </a:p>
                </c:rich>
              </c:tx>
              <c:spPr/>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{8FFF88E1-24FF-974E-9FAB-4F17AB191955}</c15:txfldGUID>
                      <c15:f>[8]Figure8!$D$5</c15:f>
                      <c15:dlblFieldTableCache>
                        <c:ptCount val="1"/>
                        <c:pt idx="0">
                          <c:v>Vie21</c:v>
                        </c:pt>
                      </c15:dlblFieldTableCache>
                    </c15:dlblFTEntry>
                  </c15:dlblFieldTable>
                  <c15:showDataLabelsRange val="0"/>
                </c:ext>
                <c:ext xmlns:c16="http://schemas.microsoft.com/office/drawing/2014/chart" uri="{C3380CC4-5D6E-409C-BE32-E72D297353CC}">
                  <c16:uniqueId val="{00000004-A1B9-3F4D-87FE-0F5755E9A9E1}"/>
                </c:ext>
              </c:extLst>
            </c:dLbl>
            <c:dLbl>
              <c:idx val="1"/>
              <c:layout/>
              <c:tx>
                <c:rich>
                  <a:bodyPr/>
                  <a:lstStyle/>
                  <a:p>
                    <a:pPr>
                      <a:defRPr sz="1100" b="0" i="0" u="none" strike="noStrike">
                        <a:latin typeface="Calibri"/>
                      </a:defRPr>
                    </a:pPr>
                    <a:r>
                      <a:rPr lang="en-US"/>
                      <a:t>Vie32</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{D1036B53-57A5-7E41-9D39-409F064CDC23}</c15:txfldGUID>
                      <c15:f>[8]Figure8!$D$6</c15:f>
                      <c15:dlblFieldTableCache>
                        <c:ptCount val="1"/>
                        <c:pt idx="0">
                          <c:v>Vie32</c:v>
                        </c:pt>
                      </c15:dlblFieldTableCache>
                    </c15:dlblFTEntry>
                  </c15:dlblFieldTable>
                  <c15:showDataLabelsRange val="0"/>
                </c:ext>
                <c:ext xmlns:c16="http://schemas.microsoft.com/office/drawing/2014/chart" uri="{C3380CC4-5D6E-409C-BE32-E72D297353CC}">
                  <c16:uniqueId val="{00000005-A1B9-3F4D-87FE-0F5755E9A9E1}"/>
                </c:ext>
              </c:extLst>
            </c:dLbl>
            <c:dLbl>
              <c:idx val="2"/>
              <c:layout/>
              <c:tx>
                <c:rich>
                  <a:bodyPr/>
                  <a:lstStyle/>
                  <a:p>
                    <a:pPr>
                      <a:defRPr sz="1100" b="0" i="0" u="none" strike="noStrike">
                        <a:latin typeface="Calibri"/>
                      </a:defRPr>
                    </a:pPr>
                    <a:r>
                      <a:rPr lang="en-US"/>
                      <a:t>Vie42</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{3B602C95-2547-554A-BBD9-CEFC40D156E0}</c15:txfldGUID>
                      <c15:f>[8]Figure8!$D$7</c15:f>
                      <c15:dlblFieldTableCache>
                        <c:ptCount val="1"/>
                        <c:pt idx="0">
                          <c:v>Vie42</c:v>
                        </c:pt>
                      </c15:dlblFieldTableCache>
                    </c15:dlblFTEntry>
                  </c15:dlblFieldTable>
                  <c15:showDataLabelsRange val="0"/>
                </c:ext>
                <c:ext xmlns:c16="http://schemas.microsoft.com/office/drawing/2014/chart" uri="{C3380CC4-5D6E-409C-BE32-E72D297353CC}">
                  <c16:uniqueId val="{00000006-A1B9-3F4D-87FE-0F5755E9A9E1}"/>
                </c:ext>
              </c:extLst>
            </c:dLbl>
            <c:dLbl>
              <c:idx val="3"/>
              <c:layout/>
              <c:tx>
                <c:rich>
                  <a:bodyPr/>
                  <a:lstStyle/>
                  <a:p>
                    <a:pPr>
                      <a:defRPr sz="1100" b="0" i="0" u="none" strike="noStrike">
                        <a:latin typeface="Calibri"/>
                      </a:defRPr>
                    </a:pPr>
                    <a:r>
                      <a:rPr lang="en-US"/>
                      <a:t>Alg32</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{69BA9EC7-5671-9E46-B906-D4DA02DE1608}</c15:txfldGUID>
                      <c15:f>[8]Figure8!$D$8</c15:f>
                      <c15:dlblFieldTableCache>
                        <c:ptCount val="1"/>
                        <c:pt idx="0">
                          <c:v>Alg32</c:v>
                        </c:pt>
                      </c15:dlblFieldTableCache>
                    </c15:dlblFTEntry>
                  </c15:dlblFieldTable>
                  <c15:showDataLabelsRange val="0"/>
                </c:ext>
                <c:ext xmlns:c16="http://schemas.microsoft.com/office/drawing/2014/chart" uri="{C3380CC4-5D6E-409C-BE32-E72D297353CC}">
                  <c16:uniqueId val="{00000007-A1B9-3F4D-87FE-0F5755E9A9E1}"/>
                </c:ext>
              </c:extLst>
            </c:dLbl>
            <c:dLbl>
              <c:idx val="4"/>
              <c:layout/>
              <c:tx>
                <c:rich>
                  <a:bodyPr/>
                  <a:lstStyle/>
                  <a:p>
                    <a:pPr>
                      <a:defRPr sz="1100" b="0" i="0" u="none" strike="noStrike">
                        <a:latin typeface="Calibri"/>
                      </a:defRPr>
                    </a:pPr>
                    <a:r>
                      <a:rPr lang="en-US"/>
                      <a:t>Alg46</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{5064696B-2CC3-F74D-97D2-72E6FD76837F}</c15:txfldGUID>
                      <c15:f>[8]Figure8!$D$9</c15:f>
                      <c15:dlblFieldTableCache>
                        <c:ptCount val="1"/>
                        <c:pt idx="0">
                          <c:v>Alg46</c:v>
                        </c:pt>
                      </c15:dlblFieldTableCache>
                    </c15:dlblFTEntry>
                  </c15:dlblFieldTable>
                  <c15:showDataLabelsRange val="0"/>
                </c:ext>
                <c:ext xmlns:c16="http://schemas.microsoft.com/office/drawing/2014/chart" uri="{C3380CC4-5D6E-409C-BE32-E72D297353CC}">
                  <c16:uniqueId val="{00000008-A1B9-3F4D-87FE-0F5755E9A9E1}"/>
                </c:ext>
              </c:extLst>
            </c:dLbl>
            <c:dLbl>
              <c:idx val="5"/>
              <c:layout>
                <c:manualLayout>
                  <c:x val="-0.0841510903426792"/>
                  <c:y val="-0.023108030040439"/>
                </c:manualLayout>
              </c:layout>
              <c:tx>
                <c:rich>
                  <a:bodyPr/>
                  <a:lstStyle/>
                  <a:p>
                    <a:pPr>
                      <a:defRPr sz="1100" b="0" i="0" u="none" strike="noStrike">
                        <a:latin typeface="Calibri"/>
                      </a:defRPr>
                    </a:pPr>
                    <a:r>
                      <a:rPr lang="en-US"/>
                      <a:t>Alg55</a:t>
                    </a:r>
                  </a:p>
                </c:rich>
              </c:tx>
              <c:spPr/>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{8FD31DCF-86C7-E143-9052-DBAAB02DB7A0}</c15:txfldGUID>
                      <c15:f>[8]Figure8!$D$10</c15:f>
                      <c15:dlblFieldTableCache>
                        <c:ptCount val="1"/>
                        <c:pt idx="0">
                          <c:v>Alg55</c:v>
                        </c:pt>
                      </c15:dlblFieldTableCache>
                    </c15:dlblFTEntry>
                  </c15:dlblFieldTable>
                  <c15:showDataLabelsRange val="0"/>
                </c:ext>
                <c:ext xmlns:c16="http://schemas.microsoft.com/office/drawing/2014/chart" uri="{C3380CC4-5D6E-409C-BE32-E72D297353CC}">
                  <c16:uniqueId val="{00000009-A1B9-3F4D-87FE-0F5755E9A9E1}"/>
                </c:ext>
              </c:extLst>
            </c:dLbl>
            <c:dLbl>
              <c:idx val="6"/>
              <c:layout/>
              <c:tx>
                <c:rich>
                  <a:bodyPr/>
                  <a:lstStyle/>
                  <a:p>
                    <a:pPr>
                      <a:defRPr sz="1100" b="0" i="0" u="none" strike="noStrike">
                        <a:latin typeface="Calibri"/>
                      </a:defRPr>
                    </a:pPr>
                    <a:r>
                      <a:rPr lang="en-US"/>
                      <a:t>SAf32</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{B9EEFE33-C6FA-7B4B-A575-E1D6B2ACDB56}</c15:txfldGUID>
                      <c15:f>[8]Figure8!$D$11</c15:f>
                      <c15:dlblFieldTableCache>
                        <c:ptCount val="1"/>
                        <c:pt idx="0">
                          <c:v>SAf32</c:v>
                        </c:pt>
                      </c15:dlblFieldTableCache>
                    </c15:dlblFTEntry>
                  </c15:dlblFieldTable>
                  <c15:showDataLabelsRange val="0"/>
                </c:ext>
                <c:ext xmlns:c16="http://schemas.microsoft.com/office/drawing/2014/chart" uri="{C3380CC4-5D6E-409C-BE32-E72D297353CC}">
                  <c16:uniqueId val="{0000000A-A1B9-3F4D-87FE-0F5755E9A9E1}"/>
                </c:ext>
              </c:extLst>
            </c:dLbl>
            <c:dLbl>
              <c:idx val="7"/>
              <c:layout>
                <c:manualLayout>
                  <c:x val="-0.0855236772389432"/>
                  <c:y val="-0.0173310225303293"/>
                </c:manualLayout>
              </c:layout>
              <c:tx>
                <c:rich>
                  <a:bodyPr/>
                  <a:lstStyle/>
                  <a:p>
                    <a:pPr>
                      <a:defRPr sz="1100" b="0" i="0" u="none" strike="noStrike">
                        <a:latin typeface="Calibri"/>
                      </a:defRPr>
                    </a:pPr>
                    <a:r>
                      <a:rPr lang="en-US"/>
                      <a:t>SAf49</a:t>
                    </a:r>
                  </a:p>
                </c:rich>
              </c:tx>
              <c:spPr/>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{29F7922E-44C6-A947-8DD2-1E05B340D005}</c15:txfldGUID>
                      <c15:f>[8]Figure8!$D$12</c15:f>
                      <c15:dlblFieldTableCache>
                        <c:ptCount val="1"/>
                        <c:pt idx="0">
                          <c:v>SAf49</c:v>
                        </c:pt>
                      </c15:dlblFieldTableCache>
                    </c15:dlblFTEntry>
                  </c15:dlblFieldTable>
                  <c15:showDataLabelsRange val="0"/>
                </c:ext>
                <c:ext xmlns:c16="http://schemas.microsoft.com/office/drawing/2014/chart" uri="{C3380CC4-5D6E-409C-BE32-E72D297353CC}">
                  <c16:uniqueId val="{0000000B-A1B9-3F4D-87FE-0F5755E9A9E1}"/>
                </c:ext>
              </c:extLst>
            </c:dLbl>
            <c:dLbl>
              <c:idx val="8"/>
              <c:layout/>
              <c:tx>
                <c:rich>
                  <a:bodyPr/>
                  <a:lstStyle/>
                  <a:p>
                    <a:pPr>
                      <a:defRPr sz="1100" b="0" i="0" u="none" strike="noStrike">
                        <a:latin typeface="Calibri"/>
                      </a:defRPr>
                    </a:pPr>
                    <a:r>
                      <a:rPr lang="en-US"/>
                      <a:t>SAf55</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{371FE775-9589-074B-B606-B842659AB5E3}</c15:txfldGUID>
                      <c15:f>[8]Figure8!$D$13</c15:f>
                      <c15:dlblFieldTableCache>
                        <c:ptCount val="1"/>
                        <c:pt idx="0">
                          <c:v>SAf55</c:v>
                        </c:pt>
                      </c15:dlblFieldTableCache>
                    </c15:dlblFTEntry>
                  </c15:dlblFieldTable>
                  <c15:showDataLabelsRange val="0"/>
                </c:ext>
                <c:ext xmlns:c16="http://schemas.microsoft.com/office/drawing/2014/chart" uri="{C3380CC4-5D6E-409C-BE32-E72D297353CC}">
                  <c16:uniqueId val="{0000000C-A1B9-3F4D-87FE-0F5755E9A9E1}"/>
                </c:ext>
              </c:extLst>
            </c:dLbl>
            <c:dLbl>
              <c:idx val="9"/>
              <c:layout/>
              <c:tx>
                <c:rich>
                  <a:bodyPr/>
                  <a:lstStyle/>
                  <a:p>
                    <a:pPr>
                      <a:defRPr sz="1100" b="0" i="0" u="none" strike="noStrike">
                        <a:latin typeface="Calibri"/>
                      </a:defRPr>
                    </a:pPr>
                    <a:r>
                      <a:rPr lang="en-US"/>
                      <a:t>Zim32</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{33D4555D-8BDE-DF42-A0E7-E8D5318753B5}</c15:txfldGUID>
                      <c15:f>[8]Figure8!$D$14</c15:f>
                      <c15:dlblFieldTableCache>
                        <c:ptCount val="1"/>
                        <c:pt idx="0">
                          <c:v>Zim32</c:v>
                        </c:pt>
                      </c15:dlblFieldTableCache>
                    </c15:dlblFTEntry>
                  </c15:dlblFieldTable>
                  <c15:showDataLabelsRange val="0"/>
                </c:ext>
                <c:ext xmlns:c16="http://schemas.microsoft.com/office/drawing/2014/chart" uri="{C3380CC4-5D6E-409C-BE32-E72D297353CC}">
                  <c16:uniqueId val="{0000000D-A1B9-3F4D-87FE-0F5755E9A9E1}"/>
                </c:ext>
              </c:extLst>
            </c:dLbl>
            <c:dLbl>
              <c:idx val="10"/>
              <c:layout>
                <c:manualLayout>
                  <c:x val="-0.0888045171339564"/>
                  <c:y val="0.0144425187752744"/>
                </c:manualLayout>
              </c:layout>
              <c:tx>
                <c:rich>
                  <a:bodyPr/>
                  <a:lstStyle/>
                  <a:p>
                    <a:pPr>
                      <a:defRPr sz="1100" b="0" i="0" u="none" strike="noStrike">
                        <a:latin typeface="Calibri"/>
                      </a:defRPr>
                    </a:pPr>
                    <a:r>
                      <a:rPr lang="en-US"/>
                      <a:t>Zim49</a:t>
                    </a:r>
                  </a:p>
                </c:rich>
              </c:tx>
              <c:spPr/>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{64B95C9A-0810-EC4E-8B3D-B606507176C7}</c15:txfldGUID>
                      <c15:f>[8]Figure8!$D$15</c15:f>
                      <c15:dlblFieldTableCache>
                        <c:ptCount val="1"/>
                        <c:pt idx="0">
                          <c:v>Zim49</c:v>
                        </c:pt>
                      </c15:dlblFieldTableCache>
                    </c15:dlblFTEntry>
                  </c15:dlblFieldTable>
                  <c15:showDataLabelsRange val="0"/>
                </c:ext>
                <c:ext xmlns:c16="http://schemas.microsoft.com/office/drawing/2014/chart" uri="{C3380CC4-5D6E-409C-BE32-E72D297353CC}">
                  <c16:uniqueId val="{0000000E-A1B9-3F4D-87FE-0F5755E9A9E1}"/>
                </c:ext>
              </c:extLst>
            </c:dLbl>
            <c:dLbl>
              <c:idx val="11"/>
              <c:layout/>
              <c:tx>
                <c:rich>
                  <a:bodyPr/>
                  <a:lstStyle/>
                  <a:p>
                    <a:pPr>
                      <a:defRPr sz="1100" b="0" i="0" u="none" strike="noStrike">
                        <a:latin typeface="Calibri"/>
                      </a:defRPr>
                    </a:pPr>
                    <a:r>
                      <a:rPr lang="en-US"/>
                      <a:t>Zim55</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{FFEAED2E-F59F-6F43-900D-4E8295576E2A}</c15:txfldGUID>
                      <c15:f>[8]Figure8!$D$16</c15:f>
                      <c15:dlblFieldTableCache>
                        <c:ptCount val="1"/>
                        <c:pt idx="0">
                          <c:v>Zim55</c:v>
                        </c:pt>
                      </c15:dlblFieldTableCache>
                    </c15:dlblFTEntry>
                  </c15:dlblFieldTable>
                  <c15:showDataLabelsRange val="0"/>
                </c:ext>
                <c:ext xmlns:c16="http://schemas.microsoft.com/office/drawing/2014/chart" uri="{C3380CC4-5D6E-409C-BE32-E72D297353CC}">
                  <c16:uniqueId val="{0000000F-A1B9-3F4D-87FE-0F5755E9A9E1}"/>
                </c:ext>
              </c:extLst>
            </c:dLbl>
            <c:dLbl>
              <c:idx val="12"/>
              <c:layout/>
              <c:tx>
                <c:rich>
                  <a:bodyPr/>
                  <a:lstStyle/>
                  <a:p>
                    <a:pPr>
                      <a:defRPr sz="1100" b="0" i="0" u="none" strike="noStrike">
                        <a:latin typeface="Calibri"/>
                      </a:defRPr>
                    </a:pPr>
                    <a:r>
                      <a:rPr lang="en-US"/>
                      <a:t>Ind32</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{25A96EFE-1F87-3D43-AA68-3B691998C5AD}</c15:txfldGUID>
                      <c15:f>[8]Figure8!$D$17</c15:f>
                      <c15:dlblFieldTableCache>
                        <c:ptCount val="1"/>
                        <c:pt idx="0">
                          <c:v>Ind32</c:v>
                        </c:pt>
                      </c15:dlblFieldTableCache>
                    </c15:dlblFTEntry>
                  </c15:dlblFieldTable>
                  <c15:showDataLabelsRange val="0"/>
                </c:ext>
                <c:ext xmlns:c16="http://schemas.microsoft.com/office/drawing/2014/chart" uri="{C3380CC4-5D6E-409C-BE32-E72D297353CC}">
                  <c16:uniqueId val="{00000010-A1B9-3F4D-87FE-0F5755E9A9E1}"/>
                </c:ext>
              </c:extLst>
            </c:dLbl>
            <c:dLbl>
              <c:idx val="13"/>
              <c:layout/>
              <c:tx>
                <c:rich>
                  <a:bodyPr/>
                  <a:lstStyle/>
                  <a:p>
                    <a:pPr>
                      <a:defRPr sz="1100" b="0" i="0" u="none" strike="noStrike">
                        <a:latin typeface="Calibri"/>
                      </a:defRPr>
                    </a:pPr>
                    <a:r>
                      <a:rPr lang="en-US"/>
                      <a:t>Ind47</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{F78AACAA-EE01-DA41-B23E-36919B51FB0C}</c15:txfldGUID>
                      <c15:f>[8]Figure8!$D$18</c15:f>
                      <c15:dlblFieldTableCache>
                        <c:ptCount val="1"/>
                        <c:pt idx="0">
                          <c:v>Ind47</c:v>
                        </c:pt>
                      </c15:dlblFieldTableCache>
                    </c15:dlblFTEntry>
                  </c15:dlblFieldTable>
                  <c15:showDataLabelsRange val="0"/>
                </c:ext>
                <c:ext xmlns:c16="http://schemas.microsoft.com/office/drawing/2014/chart" uri="{C3380CC4-5D6E-409C-BE32-E72D297353CC}">
                  <c16:uniqueId val="{00000011-A1B9-3F4D-87FE-0F5755E9A9E1}"/>
                </c:ext>
              </c:extLst>
            </c:dLbl>
            <c:dLbl>
              <c:idx val="14"/>
              <c:layout/>
              <c:tx>
                <c:rich>
                  <a:bodyPr/>
                  <a:lstStyle/>
                  <a:p>
                    <a:pPr>
                      <a:defRPr sz="1100" b="0" i="0" u="none" strike="noStrike">
                        <a:latin typeface="Calibri"/>
                      </a:defRPr>
                    </a:pPr>
                    <a:r>
                      <a:rPr lang="en-US"/>
                      <a:t>Cam45</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{AD79E357-67C0-4346-B581-5C9F30EDC4A1}</c15:txfldGUID>
                      <c15:f>[8]Figure8!$D$19</c15:f>
                      <c15:dlblFieldTableCache>
                        <c:ptCount val="1"/>
                        <c:pt idx="0">
                          <c:v>Cam45</c:v>
                        </c:pt>
                      </c15:dlblFieldTableCache>
                    </c15:dlblFTEntry>
                  </c15:dlblFieldTable>
                  <c15:showDataLabelsRange val="0"/>
                </c:ext>
                <c:ext xmlns:c16="http://schemas.microsoft.com/office/drawing/2014/chart" uri="{C3380CC4-5D6E-409C-BE32-E72D297353CC}">
                  <c16:uniqueId val="{00000012-A1B9-3F4D-87FE-0F5755E9A9E1}"/>
                </c:ext>
              </c:extLst>
            </c:dLbl>
            <c:dLbl>
              <c:idx val="15"/>
              <c:layout/>
              <c:tx>
                <c:rich>
                  <a:bodyPr/>
                  <a:lstStyle/>
                  <a:p>
                    <a:pPr>
                      <a:defRPr sz="1100" b="0" i="0" u="none" strike="noStrike">
                        <a:latin typeface="Calibri"/>
                      </a:defRPr>
                    </a:pPr>
                    <a:r>
                      <a:rPr lang="en-US"/>
                      <a:t>Tun46</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{05E4C2A7-0615-7B44-BD14-0FED1388F728}</c15:txfldGUID>
                      <c15:f>[8]Figure8!$D$20</c15:f>
                      <c15:dlblFieldTableCache>
                        <c:ptCount val="1"/>
                        <c:pt idx="0">
                          <c:v>Tun46</c:v>
                        </c:pt>
                      </c15:dlblFieldTableCache>
                    </c15:dlblFTEntry>
                  </c15:dlblFieldTable>
                  <c15:showDataLabelsRange val="0"/>
                </c:ext>
                <c:ext xmlns:c16="http://schemas.microsoft.com/office/drawing/2014/chart" uri="{C3380CC4-5D6E-409C-BE32-E72D297353CC}">
                  <c16:uniqueId val="{00000013-A1B9-3F4D-87FE-0F5755E9A9E1}"/>
                </c:ext>
              </c:extLst>
            </c:dLbl>
            <c:dLbl>
              <c:idx val="16"/>
              <c:layout>
                <c:manualLayout>
                  <c:x val="-0.0897001557632399"/>
                  <c:y val="0.0144425187752744"/>
                </c:manualLayout>
              </c:layout>
              <c:tx>
                <c:rich>
                  <a:bodyPr/>
                  <a:lstStyle/>
                  <a:p>
                    <a:pPr>
                      <a:defRPr sz="1100" b="0" i="0" u="none" strike="noStrike">
                        <a:latin typeface="Calibri"/>
                      </a:defRPr>
                    </a:pPr>
                    <a:r>
                      <a:rPr lang="en-US"/>
                      <a:t>Tun55</a:t>
                    </a:r>
                  </a:p>
                </c:rich>
              </c:tx>
              <c:spPr/>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{E22CB4EC-F59B-D741-BE11-175199C56F59}</c15:txfldGUID>
                      <c15:f>[8]Figure8!$D$21</c15:f>
                      <c15:dlblFieldTableCache>
                        <c:ptCount val="1"/>
                        <c:pt idx="0">
                          <c:v>Tun55</c:v>
                        </c:pt>
                      </c15:dlblFieldTableCache>
                    </c15:dlblFTEntry>
                  </c15:dlblFieldTable>
                  <c15:showDataLabelsRange val="0"/>
                </c:ext>
                <c:ext xmlns:c16="http://schemas.microsoft.com/office/drawing/2014/chart" uri="{C3380CC4-5D6E-409C-BE32-E72D297353CC}">
                  <c16:uniqueId val="{00000014-A1B9-3F4D-87FE-0F5755E9A9E1}"/>
                </c:ext>
              </c:extLst>
            </c:dLbl>
            <c:dLbl>
              <c:idx val="17"/>
              <c:layout/>
              <c:tx>
                <c:rich>
                  <a:bodyPr/>
                  <a:lstStyle/>
                  <a:p>
                    <a:pPr>
                      <a:defRPr sz="1100" b="0" i="0" u="none" strike="noStrike">
                        <a:latin typeface="Calibri"/>
                      </a:defRPr>
                    </a:pPr>
                    <a:r>
                      <a:rPr lang="en-US"/>
                      <a:t>Zam49</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{3F590182-07D6-134C-BC67-1B65FE581E25}</c15:txfldGUID>
                      <c15:f>[8]Figure8!$D$22</c15:f>
                      <c15:dlblFieldTableCache>
                        <c:ptCount val="1"/>
                        <c:pt idx="0">
                          <c:v>Zam49</c:v>
                        </c:pt>
                      </c15:dlblFieldTableCache>
                    </c15:dlblFTEntry>
                  </c15:dlblFieldTable>
                  <c15:showDataLabelsRange val="0"/>
                </c:ext>
                <c:ext xmlns:c16="http://schemas.microsoft.com/office/drawing/2014/chart" uri="{C3380CC4-5D6E-409C-BE32-E72D297353CC}">
                  <c16:uniqueId val="{00000015-A1B9-3F4D-87FE-0F5755E9A9E1}"/>
                </c:ext>
              </c:extLst>
            </c:dLbl>
            <c:dLbl>
              <c:idx val="18"/>
              <c:layout/>
              <c:tx>
                <c:rich>
                  <a:bodyPr/>
                  <a:lstStyle/>
                  <a:p>
                    <a:pPr>
                      <a:defRPr sz="1100" b="0" i="0" u="none" strike="noStrike">
                        <a:latin typeface="Calibri"/>
                      </a:defRPr>
                    </a:pPr>
                    <a:r>
                      <a:rPr lang="en-US"/>
                      <a:t>Zam55</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{0DA234EC-1ACF-9C46-8C10-75A803FD1236}</c15:txfldGUID>
                      <c15:f>[8]Figure8!$D$23</c15:f>
                      <c15:dlblFieldTableCache>
                        <c:ptCount val="1"/>
                        <c:pt idx="0">
                          <c:v>Zam55</c:v>
                        </c:pt>
                      </c15:dlblFieldTableCache>
                    </c15:dlblFTEntry>
                  </c15:dlblFieldTable>
                  <c15:showDataLabelsRange val="0"/>
                </c:ext>
                <c:ext xmlns:c16="http://schemas.microsoft.com/office/drawing/2014/chart" uri="{C3380CC4-5D6E-409C-BE32-E72D297353CC}">
                  <c16:uniqueId val="{00000016-A1B9-3F4D-87FE-0F5755E9A9E1}"/>
                </c:ext>
              </c:extLst>
            </c:dLbl>
            <c:dLbl>
              <c:idx val="19"/>
              <c:layout/>
              <c:tx>
                <c:rich>
                  <a:bodyPr/>
                  <a:lstStyle/>
                  <a:p>
                    <a:pPr>
                      <a:defRPr sz="1100" b="0" i="0" u="none" strike="noStrike">
                        <a:latin typeface="Calibri"/>
                      </a:defRPr>
                    </a:pPr>
                    <a:r>
                      <a:rPr lang="en-US"/>
                      <a:t>Ken48</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{C220D814-7864-F844-B437-B51FCE20EBD3}</c15:txfldGUID>
                      <c15:f>[8]Figure8!$D$24</c15:f>
                      <c15:dlblFieldTableCache>
                        <c:ptCount val="1"/>
                        <c:pt idx="0">
                          <c:v>Ken48</c:v>
                        </c:pt>
                      </c15:dlblFieldTableCache>
                    </c15:dlblFTEntry>
                  </c15:dlblFieldTable>
                  <c15:showDataLabelsRange val="0"/>
                </c:ext>
                <c:ext xmlns:c16="http://schemas.microsoft.com/office/drawing/2014/chart" uri="{C3380CC4-5D6E-409C-BE32-E72D297353CC}">
                  <c16:uniqueId val="{00000017-A1B9-3F4D-87FE-0F5755E9A9E1}"/>
                </c:ext>
              </c:extLst>
            </c:dLbl>
            <c:dLbl>
              <c:idx val="20"/>
              <c:layout>
                <c:manualLayout>
                  <c:x val="-0.0887071651090343"/>
                  <c:y val="-0.0173312499715698"/>
                </c:manualLayout>
              </c:layout>
              <c:tx>
                <c:rich>
                  <a:bodyPr/>
                  <a:lstStyle/>
                  <a:p>
                    <a:pPr>
                      <a:defRPr sz="1100" b="0" i="0" u="none" strike="noStrike">
                        <a:latin typeface="Calibri"/>
                      </a:defRPr>
                    </a:pPr>
                    <a:r>
                      <a:rPr lang="en-US"/>
                      <a:t>Tan48</a:t>
                    </a:r>
                  </a:p>
                </c:rich>
              </c:tx>
              <c:spPr/>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{2CEB34CD-4B98-E74E-9A1A-9E438D07F08B}</c15:txfldGUID>
                      <c15:f>[8]Figure8!$D$25</c15:f>
                      <c15:dlblFieldTableCache>
                        <c:ptCount val="1"/>
                        <c:pt idx="0">
                          <c:v>Tan48</c:v>
                        </c:pt>
                      </c15:dlblFieldTableCache>
                    </c15:dlblFTEntry>
                  </c15:dlblFieldTable>
                  <c15:showDataLabelsRange val="0"/>
                </c:ext>
                <c:ext xmlns:c16="http://schemas.microsoft.com/office/drawing/2014/chart" uri="{C3380CC4-5D6E-409C-BE32-E72D297353CC}">
                  <c16:uniqueId val="{00000018-A1B9-3F4D-87FE-0F5755E9A9E1}"/>
                </c:ext>
              </c:extLst>
            </c:dLbl>
            <c:dLbl>
              <c:idx val="21"/>
              <c:layout/>
              <c:tx>
                <c:rich>
                  <a:bodyPr/>
                  <a:lstStyle/>
                  <a:p>
                    <a:pPr>
                      <a:defRPr sz="1100" b="0" i="0" u="none" strike="noStrike">
                        <a:latin typeface="Calibri"/>
                      </a:defRPr>
                    </a:pPr>
                    <a:r>
                      <a:rPr lang="en-US"/>
                      <a:t>Mal45</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{8CEECC33-D3C4-6A4F-9902-B927418C1C90}</c15:txfldGUID>
                      <c15:f>[8]Figure8!$D$26</c15:f>
                      <c15:dlblFieldTableCache>
                        <c:ptCount val="1"/>
                        <c:pt idx="0">
                          <c:v>Mal45</c:v>
                        </c:pt>
                      </c15:dlblFieldTableCache>
                    </c15:dlblFTEntry>
                  </c15:dlblFieldTable>
                  <c15:showDataLabelsRange val="0"/>
                </c:ext>
                <c:ext xmlns:c16="http://schemas.microsoft.com/office/drawing/2014/chart" uri="{C3380CC4-5D6E-409C-BE32-E72D297353CC}">
                  <c16:uniqueId val="{00000019-A1B9-3F4D-87FE-0F5755E9A9E1}"/>
                </c:ext>
              </c:extLst>
            </c:dLbl>
            <c:dLbl>
              <c:idx val="22"/>
              <c:layout/>
              <c:tx>
                <c:rich>
                  <a:bodyPr/>
                  <a:lstStyle/>
                  <a:p>
                    <a:pPr>
                      <a:defRPr sz="1100" b="0" i="0" u="none" strike="noStrike">
                        <a:latin typeface="Calibri"/>
                      </a:defRPr>
                    </a:pPr>
                    <a:r>
                      <a:rPr lang="en-US"/>
                      <a:t>Uga48</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{AB09D836-1038-5448-8856-992504D9DB25}</c15:txfldGUID>
                      <c15:f>[8]Figure8!$D$27</c15:f>
                      <c15:dlblFieldTableCache>
                        <c:ptCount val="1"/>
                        <c:pt idx="0">
                          <c:v>Uga48</c:v>
                        </c:pt>
                      </c15:dlblFieldTableCache>
                    </c15:dlblFTEntry>
                  </c15:dlblFieldTable>
                  <c15:showDataLabelsRange val="0"/>
                </c:ext>
                <c:ext xmlns:c16="http://schemas.microsoft.com/office/drawing/2014/chart" uri="{C3380CC4-5D6E-409C-BE32-E72D297353CC}">
                  <c16:uniqueId val="{0000001A-A1B9-3F4D-87FE-0F5755E9A9E1}"/>
                </c:ext>
              </c:extLst>
            </c:dLbl>
            <c:dLbl>
              <c:idx val="23"/>
              <c:layout/>
              <c:tx>
                <c:rich>
                  <a:bodyPr/>
                  <a:lstStyle/>
                  <a:p>
                    <a:pPr>
                      <a:defRPr sz="1100" b="0" i="0" u="none" strike="noStrike">
                        <a:latin typeface="Calibri"/>
                      </a:defRPr>
                    </a:pPr>
                    <a:r>
                      <a:rPr lang="en-US"/>
                      <a:t>Gha51</a:t>
                    </a:r>
                  </a:p>
                </c:rich>
              </c:tx>
              <c:spPr/>
              <c:dLblPos val="l"/>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{EA9FA7F1-E0B0-5843-9FAC-C59393D104C6}</c15:txfldGUID>
                      <c15:f>[8]Figure8!$D$28</c15:f>
                      <c15:dlblFieldTableCache>
                        <c:ptCount val="1"/>
                        <c:pt idx="0">
                          <c:v>Gha51</c:v>
                        </c:pt>
                      </c15:dlblFieldTableCache>
                    </c15:dlblFTEntry>
                  </c15:dlblFieldTable>
                  <c15:showDataLabelsRange val="0"/>
                </c:ext>
                <c:ext xmlns:c16="http://schemas.microsoft.com/office/drawing/2014/chart" uri="{C3380CC4-5D6E-409C-BE32-E72D297353CC}">
                  <c16:uniqueId val="{0000001B-A1B9-3F4D-87FE-0F5755E9A9E1}"/>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trendline>
            <c:spPr>
              <a:ln w="12700">
                <a:solidFill>
                  <a:schemeClr val="tx1"/>
                </a:solidFill>
              </a:ln>
            </c:spPr>
            <c:trendlineType val="power"/>
            <c:dispRSqr val="0"/>
            <c:dispEq val="0"/>
          </c:trendline>
          <c:xVal>
            <c:numLit>
              <c:formatCode>General</c:formatCode>
              <c:ptCount val="24"/>
              <c:pt idx="0">
                <c:v>0.113945582954161</c:v>
              </c:pt>
              <c:pt idx="1">
                <c:v>0.13007523208562</c:v>
              </c:pt>
              <c:pt idx="2">
                <c:v>0.120322387094915</c:v>
              </c:pt>
              <c:pt idx="3">
                <c:v>15.70900375467227</c:v>
              </c:pt>
              <c:pt idx="4">
                <c:v>13.46109994597901</c:v>
              </c:pt>
              <c:pt idx="5">
                <c:v>12.65361119585867</c:v>
              </c:pt>
              <c:pt idx="6">
                <c:v>23.16484632969266</c:v>
              </c:pt>
              <c:pt idx="7">
                <c:v>20.60257749912922</c:v>
              </c:pt>
              <c:pt idx="8">
                <c:v>20.3073545554336</c:v>
              </c:pt>
              <c:pt idx="9">
                <c:v>4.246842302416037</c:v>
              </c:pt>
              <c:pt idx="10">
                <c:v>5.48437916933785</c:v>
              </c:pt>
              <c:pt idx="11">
                <c:v>6.628736242668941</c:v>
              </c:pt>
              <c:pt idx="12">
                <c:v>0.04</c:v>
              </c:pt>
              <c:pt idx="13">
                <c:v>0.04</c:v>
              </c:pt>
              <c:pt idx="14">
                <c:v>0.142887773630924</c:v>
              </c:pt>
              <c:pt idx="15">
                <c:v>8.85317567495227</c:v>
              </c:pt>
              <c:pt idx="16">
                <c:v>7.975108096584301</c:v>
              </c:pt>
              <c:pt idx="17">
                <c:v>1.936240918354613</c:v>
              </c:pt>
              <c:pt idx="18">
                <c:v>3.251976020568777</c:v>
              </c:pt>
              <c:pt idx="19">
                <c:v>0.661961279852979</c:v>
              </c:pt>
              <c:pt idx="20">
                <c:v>0.168499234871667</c:v>
              </c:pt>
              <c:pt idx="21">
                <c:v>0.12</c:v>
              </c:pt>
              <c:pt idx="22">
                <c:v>0.0842496174358337</c:v>
              </c:pt>
              <c:pt idx="23">
                <c:v>0.120356596336905</c:v>
              </c:pt>
            </c:numLit>
          </c:xVal>
          <c:yVal>
            <c:numLit>
              <c:formatCode>General</c:formatCode>
              <c:ptCount val="24"/>
              <c:pt idx="0">
                <c:v>7.068020307346844</c:v>
              </c:pt>
              <c:pt idx="1">
                <c:v>12.9235160758637</c:v>
              </c:pt>
              <c:pt idx="2">
                <c:v>5.240192201857868</c:v>
              </c:pt>
              <c:pt idx="3">
                <c:v>6.986987641495307</c:v>
              </c:pt>
              <c:pt idx="4">
                <c:v>6.218642906589314</c:v>
              </c:pt>
              <c:pt idx="5">
                <c:v>4.30376977488482</c:v>
              </c:pt>
              <c:pt idx="6">
                <c:v>8.2125</c:v>
              </c:pt>
              <c:pt idx="7">
                <c:v>7.0</c:v>
              </c:pt>
              <c:pt idx="8">
                <c:v>4.4875</c:v>
              </c:pt>
              <c:pt idx="9">
                <c:v>11.57</c:v>
              </c:pt>
              <c:pt idx="10">
                <c:v>11.29</c:v>
              </c:pt>
              <c:pt idx="11">
                <c:v>6.81</c:v>
              </c:pt>
              <c:pt idx="12">
                <c:v>7.027513277207004</c:v>
              </c:pt>
              <c:pt idx="13">
                <c:v>5.435543811119423</c:v>
              </c:pt>
              <c:pt idx="14">
                <c:v>8.504123016727107</c:v>
              </c:pt>
              <c:pt idx="15">
                <c:v>4.367725560656686</c:v>
              </c:pt>
              <c:pt idx="16">
                <c:v>4.20123949531165</c:v>
              </c:pt>
              <c:pt idx="17">
                <c:v>9.81</c:v>
              </c:pt>
              <c:pt idx="18">
                <c:v>4.649999999999998</c:v>
              </c:pt>
              <c:pt idx="19">
                <c:v>6.39</c:v>
              </c:pt>
              <c:pt idx="20">
                <c:v>7.4</c:v>
              </c:pt>
              <c:pt idx="21">
                <c:v>7.3</c:v>
              </c:pt>
              <c:pt idx="22">
                <c:v>3.63</c:v>
              </c:pt>
              <c:pt idx="23">
                <c:v>1.98</c:v>
              </c:pt>
            </c:numLit>
          </c:yVal>
          <c:smooth val="0"/>
          <c:extLst xmlns:c16r2="http://schemas.microsoft.com/office/drawing/2015/06/chart">
            <c:ext xmlns:c16="http://schemas.microsoft.com/office/drawing/2014/chart" uri="{C3380CC4-5D6E-409C-BE32-E72D297353CC}">
              <c16:uniqueId val="{0000001D-A1B9-3F4D-87FE-0F5755E9A9E1}"/>
            </c:ext>
          </c:extLst>
        </c:ser>
        <c:dLbls>
          <c:showLegendKey val="0"/>
          <c:showVal val="0"/>
          <c:showCatName val="0"/>
          <c:showSerName val="0"/>
          <c:showPercent val="0"/>
          <c:showBubbleSize val="0"/>
        </c:dLbls>
        <c:axId val="2095638744"/>
        <c:axId val="-2114559480"/>
      </c:scatterChart>
      <c:valAx>
        <c:axId val="-2114226680"/>
        <c:scaling>
          <c:logBase val="10.0"/>
          <c:orientation val="minMax"/>
          <c:max val="25.0"/>
          <c:min val="0.02"/>
        </c:scaling>
        <c:delete val="0"/>
        <c:axPos val="b"/>
        <c:majorGridlines/>
        <c:minorGridlines/>
        <c:title>
          <c:tx>
            <c:rich>
              <a:bodyPr/>
              <a:lstStyle/>
              <a:p>
                <a:pPr>
                  <a:defRPr b="0"/>
                </a:pPr>
                <a:r>
                  <a:rPr lang="en-US" b="0"/>
                  <a:t>Share of Europeans in population of tax units (%)</a:t>
                </a:r>
              </a:p>
            </c:rich>
          </c:tx>
          <c:layout/>
          <c:overlay val="0"/>
        </c:title>
        <c:numFmt formatCode="General" sourceLinked="1"/>
        <c:majorTickMark val="out"/>
        <c:minorTickMark val="none"/>
        <c:tickLblPos val="nextTo"/>
        <c:crossAx val="-2146627112"/>
        <c:crosses val="autoZero"/>
        <c:crossBetween val="midCat"/>
      </c:valAx>
      <c:valAx>
        <c:axId val="-2146627112"/>
        <c:scaling>
          <c:logBase val="5.0"/>
          <c:orientation val="minMax"/>
          <c:max val="50.0"/>
          <c:min val="1.0"/>
        </c:scaling>
        <c:delete val="0"/>
        <c:axPos val="l"/>
        <c:majorGridlines/>
        <c:minorGridlines/>
        <c:title>
          <c:tx>
            <c:rich>
              <a:bodyPr/>
              <a:lstStyle/>
              <a:p>
                <a:pPr>
                  <a:defRPr/>
                </a:pPr>
                <a:r>
                  <a:rPr lang="en-US" b="0"/>
                  <a:t>Income</a:t>
                </a:r>
                <a:r>
                  <a:rPr lang="en-US"/>
                  <a:t> </a:t>
                </a:r>
                <a:r>
                  <a:rPr lang="en-US" b="0"/>
                  <a:t>ratios</a:t>
                </a:r>
              </a:p>
            </c:rich>
          </c:tx>
          <c:layout/>
          <c:overlay val="0"/>
        </c:title>
        <c:numFmt formatCode="General" sourceLinked="0"/>
        <c:majorTickMark val="out"/>
        <c:minorTickMark val="none"/>
        <c:tickLblPos val="nextTo"/>
        <c:crossAx val="-2114226680"/>
        <c:crossesAt val="0.01"/>
        <c:crossBetween val="midCat"/>
      </c:valAx>
      <c:valAx>
        <c:axId val="-2114559480"/>
        <c:scaling>
          <c:orientation val="minMax"/>
          <c:max val="15.0"/>
          <c:min val="1.0"/>
        </c:scaling>
        <c:delete val="0"/>
        <c:axPos val="r"/>
        <c:title>
          <c:tx>
            <c:rich>
              <a:bodyPr rot="-5400000" vert="horz"/>
              <a:lstStyle/>
              <a:p>
                <a:pPr>
                  <a:defRPr b="0"/>
                </a:pPr>
                <a:r>
                  <a:rPr lang="en-US" b="0"/>
                  <a:t>Top 0.1 share (%)</a:t>
                </a:r>
              </a:p>
            </c:rich>
          </c:tx>
          <c:layout/>
          <c:overlay val="0"/>
        </c:title>
        <c:numFmt formatCode="General" sourceLinked="0"/>
        <c:majorTickMark val="out"/>
        <c:minorTickMark val="none"/>
        <c:tickLblPos val="nextTo"/>
        <c:crossAx val="2095638744"/>
        <c:crosses val="max"/>
        <c:crossBetween val="midCat"/>
      </c:valAx>
      <c:valAx>
        <c:axId val="2095638744"/>
        <c:scaling>
          <c:logBase val="10.0"/>
          <c:orientation val="minMax"/>
        </c:scaling>
        <c:delete val="1"/>
        <c:axPos val="b"/>
        <c:numFmt formatCode="General" sourceLinked="1"/>
        <c:majorTickMark val="out"/>
        <c:minorTickMark val="none"/>
        <c:tickLblPos val="nextTo"/>
        <c:crossAx val="-2114559480"/>
        <c:crosses val="autoZero"/>
        <c:crossBetween val="midCat"/>
      </c:valAx>
    </c:plotArea>
    <c:legend>
      <c:legendPos val="b"/>
      <c:legendEntry>
        <c:idx val="3"/>
        <c:delete val="1"/>
      </c:legendEntry>
      <c:legendEntry>
        <c:idx val="4"/>
        <c:delete val="1"/>
      </c:legendEntry>
      <c:legendEntry>
        <c:idx val="5"/>
        <c:delete val="1"/>
      </c:legendEntry>
      <c:layout/>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1008923884514"/>
          <c:y val="0.0453786266581542"/>
          <c:w val="0.846210148731408"/>
          <c:h val="0.841479392778605"/>
        </c:manualLayout>
      </c:layout>
      <c:lineChart>
        <c:grouping val="standard"/>
        <c:varyColors val="0"/>
        <c:ser>
          <c:idx val="4"/>
          <c:order val="0"/>
          <c:tx>
            <c:v>Top 10% Tunisia</c:v>
          </c:tx>
          <c:spPr>
            <a:ln w="19050" cmpd="sng">
              <a:solidFill>
                <a:schemeClr val="accent5"/>
              </a:solidFill>
            </a:ln>
          </c:spPr>
          <c:marker>
            <c:symbol val="square"/>
            <c:size val="7"/>
            <c:spPr>
              <a:solidFill>
                <a:schemeClr val="accent5"/>
              </a:solidFill>
              <a:ln>
                <a:solidFill>
                  <a:schemeClr val="tx1"/>
                </a:solidFill>
              </a:ln>
            </c:spPr>
          </c:marker>
          <c:cat>
            <c:numRef>
              <c:f>Table2B!$A$8:$A$18</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Table2B!$H$8:$H$18</c:f>
              <c:numCache>
                <c:formatCode>#,##0.0</c:formatCode>
                <c:ptCount val="11"/>
                <c:pt idx="0">
                  <c:v>31.33090651030825</c:v>
                </c:pt>
                <c:pt idx="1">
                  <c:v>31.91832330040794</c:v>
                </c:pt>
                <c:pt idx="2">
                  <c:v>26.87143689845569</c:v>
                </c:pt>
                <c:pt idx="6">
                  <c:v>34.57250748548302</c:v>
                </c:pt>
                <c:pt idx="7">
                  <c:v>32.91550191533383</c:v>
                </c:pt>
                <c:pt idx="8">
                  <c:v>33.03807778063896</c:v>
                </c:pt>
                <c:pt idx="9">
                  <c:v>34.54575136516818</c:v>
                </c:pt>
                <c:pt idx="10">
                  <c:v>30.92736588012927</c:v>
                </c:pt>
              </c:numCache>
            </c:numRef>
          </c:val>
          <c:smooth val="0"/>
          <c:extLst xmlns:c16r2="http://schemas.microsoft.com/office/drawing/2015/06/chart">
            <c:ext xmlns:c16="http://schemas.microsoft.com/office/drawing/2014/chart" uri="{C3380CC4-5D6E-409C-BE32-E72D297353CC}">
              <c16:uniqueId val="{00000002-38D7-4BF3-9230-AB505AD7E958}"/>
            </c:ext>
          </c:extLst>
        </c:ser>
        <c:ser>
          <c:idx val="7"/>
          <c:order val="1"/>
          <c:tx>
            <c:v>Top 10% France</c:v>
          </c:tx>
          <c:spPr>
            <a:ln w="12700" cmpd="sng">
              <a:solidFill>
                <a:schemeClr val="tx1"/>
              </a:solidFill>
            </a:ln>
          </c:spPr>
          <c:marker>
            <c:symbol val="square"/>
            <c:size val="6"/>
            <c:spPr>
              <a:noFill/>
              <a:ln>
                <a:solidFill>
                  <a:schemeClr val="tx1"/>
                </a:solidFill>
              </a:ln>
            </c:spPr>
          </c:marker>
          <c:val>
            <c:numRef>
              <c:f>Table2B!$V$8:$V$18</c:f>
              <c:numCache>
                <c:formatCode>0.00</c:formatCode>
                <c:ptCount val="11"/>
                <c:pt idx="0">
                  <c:v>33.3</c:v>
                </c:pt>
                <c:pt idx="1">
                  <c:v>34.42</c:v>
                </c:pt>
                <c:pt idx="2">
                  <c:v>32.71</c:v>
                </c:pt>
                <c:pt idx="3">
                  <c:v>32.59</c:v>
                </c:pt>
                <c:pt idx="4">
                  <c:v>32.94</c:v>
                </c:pt>
                <c:pt idx="5">
                  <c:v>34.45</c:v>
                </c:pt>
                <c:pt idx="6">
                  <c:v>34.99</c:v>
                </c:pt>
                <c:pt idx="7">
                  <c:v>34.72</c:v>
                </c:pt>
                <c:pt idx="8">
                  <c:v>35.72</c:v>
                </c:pt>
                <c:pt idx="9">
                  <c:v>36.63</c:v>
                </c:pt>
                <c:pt idx="10">
                  <c:v>35.56</c:v>
                </c:pt>
              </c:numCache>
            </c:numRef>
          </c:val>
          <c:smooth val="0"/>
          <c:extLst xmlns:c16r2="http://schemas.microsoft.com/office/drawing/2015/06/chart">
            <c:ext xmlns:c16="http://schemas.microsoft.com/office/drawing/2014/chart" uri="{C3380CC4-5D6E-409C-BE32-E72D297353CC}">
              <c16:uniqueId val="{00000000-7BC9-394F-8A03-32A5AD4B9364}"/>
            </c:ext>
          </c:extLst>
        </c:ser>
        <c:ser>
          <c:idx val="0"/>
          <c:order val="2"/>
          <c:tx>
            <c:v>Top 5% Tunisia</c:v>
          </c:tx>
          <c:spPr>
            <a:ln w="19050" cmpd="sng">
              <a:solidFill>
                <a:schemeClr val="accent5"/>
              </a:solidFill>
            </a:ln>
          </c:spPr>
          <c:marker>
            <c:symbol val="triangle"/>
            <c:size val="9"/>
            <c:spPr>
              <a:ln>
                <a:solidFill>
                  <a:schemeClr val="tx1"/>
                </a:solidFill>
              </a:ln>
            </c:spPr>
          </c:marker>
          <c:cat>
            <c:numRef>
              <c:f>Table2B!$A$8:$A$18</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Table2B!$I$8:$I$18</c:f>
              <c:numCache>
                <c:formatCode>#,##0.0</c:formatCode>
                <c:ptCount val="11"/>
                <c:pt idx="0">
                  <c:v>22.79270353997277</c:v>
                </c:pt>
                <c:pt idx="1">
                  <c:v>22.03829784794186</c:v>
                </c:pt>
                <c:pt idx="2">
                  <c:v>19.29391273214954</c:v>
                </c:pt>
                <c:pt idx="6">
                  <c:v>24.78161060640656</c:v>
                </c:pt>
                <c:pt idx="7">
                  <c:v>23.3747937152173</c:v>
                </c:pt>
                <c:pt idx="8">
                  <c:v>23.24187779934207</c:v>
                </c:pt>
                <c:pt idx="9">
                  <c:v>23.89266004599449</c:v>
                </c:pt>
                <c:pt idx="10">
                  <c:v>22.08360986276493</c:v>
                </c:pt>
              </c:numCache>
            </c:numRef>
          </c:val>
          <c:smooth val="0"/>
          <c:extLst xmlns:c16r2="http://schemas.microsoft.com/office/drawing/2015/06/chart">
            <c:ext xmlns:c16="http://schemas.microsoft.com/office/drawing/2014/chart" uri="{C3380CC4-5D6E-409C-BE32-E72D297353CC}">
              <c16:uniqueId val="{00000001-7BC9-394F-8A03-32A5AD4B9364}"/>
            </c:ext>
          </c:extLst>
        </c:ser>
        <c:ser>
          <c:idx val="6"/>
          <c:order val="3"/>
          <c:tx>
            <c:v>Top 5% France</c:v>
          </c:tx>
          <c:spPr>
            <a:ln w="12700" cmpd="sng">
              <a:solidFill>
                <a:schemeClr val="tx1"/>
              </a:solidFill>
            </a:ln>
          </c:spPr>
          <c:marker>
            <c:symbol val="triangle"/>
            <c:size val="7"/>
            <c:spPr>
              <a:noFill/>
              <a:ln w="9525" cmpd="sng">
                <a:solidFill>
                  <a:schemeClr val="tx1"/>
                </a:solidFill>
              </a:ln>
            </c:spPr>
          </c:marker>
          <c:val>
            <c:numRef>
              <c:f>Table2B!$W$8:$W$18</c:f>
              <c:numCache>
                <c:formatCode>0.00</c:formatCode>
                <c:ptCount val="11"/>
                <c:pt idx="0">
                  <c:v>22.69</c:v>
                </c:pt>
                <c:pt idx="1">
                  <c:v>23.91</c:v>
                </c:pt>
                <c:pt idx="2">
                  <c:v>21.96</c:v>
                </c:pt>
                <c:pt idx="3">
                  <c:v>22.05</c:v>
                </c:pt>
                <c:pt idx="4">
                  <c:v>22.18</c:v>
                </c:pt>
                <c:pt idx="5">
                  <c:v>23.53</c:v>
                </c:pt>
                <c:pt idx="6">
                  <c:v>24.21</c:v>
                </c:pt>
                <c:pt idx="7">
                  <c:v>23.94</c:v>
                </c:pt>
                <c:pt idx="8">
                  <c:v>24.73</c:v>
                </c:pt>
                <c:pt idx="9">
                  <c:v>25.35</c:v>
                </c:pt>
                <c:pt idx="10">
                  <c:v>24.27</c:v>
                </c:pt>
              </c:numCache>
            </c:numRef>
          </c:val>
          <c:smooth val="0"/>
          <c:extLst xmlns:c16r2="http://schemas.microsoft.com/office/drawing/2015/06/chart">
            <c:ext xmlns:c16="http://schemas.microsoft.com/office/drawing/2014/chart" uri="{C3380CC4-5D6E-409C-BE32-E72D297353CC}">
              <c16:uniqueId val="{00000002-7BC9-394F-8A03-32A5AD4B9364}"/>
            </c:ext>
          </c:extLst>
        </c:ser>
        <c:ser>
          <c:idx val="1"/>
          <c:order val="4"/>
          <c:tx>
            <c:v>Top 1% Tunisia</c:v>
          </c:tx>
          <c:spPr>
            <a:ln w="19050" cmpd="sng">
              <a:solidFill>
                <a:schemeClr val="accent5"/>
              </a:solidFill>
            </a:ln>
          </c:spPr>
          <c:marker>
            <c:symbol val="circle"/>
            <c:size val="7"/>
            <c:spPr>
              <a:solidFill>
                <a:schemeClr val="accent5"/>
              </a:solidFill>
              <a:ln>
                <a:solidFill>
                  <a:schemeClr val="tx1"/>
                </a:solidFill>
              </a:ln>
            </c:spPr>
          </c:marker>
          <c:cat>
            <c:numRef>
              <c:f>Table2B!$A$8:$A$18</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Table2B!$J$8:$J$18</c:f>
              <c:numCache>
                <c:formatCode>#,##0.0</c:formatCode>
                <c:ptCount val="11"/>
                <c:pt idx="0">
                  <c:v>10.2260671079204</c:v>
                </c:pt>
                <c:pt idx="1">
                  <c:v>9.154533719885455</c:v>
                </c:pt>
                <c:pt idx="2">
                  <c:v>9.047707646140896</c:v>
                </c:pt>
                <c:pt idx="6">
                  <c:v>10.98505121140667</c:v>
                </c:pt>
                <c:pt idx="7">
                  <c:v>9.80710531913447</c:v>
                </c:pt>
                <c:pt idx="8">
                  <c:v>9.646986323985455</c:v>
                </c:pt>
                <c:pt idx="9">
                  <c:v>9.565616283873984</c:v>
                </c:pt>
                <c:pt idx="10">
                  <c:v>9.178449276481815</c:v>
                </c:pt>
              </c:numCache>
            </c:numRef>
          </c:val>
          <c:smooth val="0"/>
          <c:extLst xmlns:c16r2="http://schemas.microsoft.com/office/drawing/2015/06/chart">
            <c:ext xmlns:c16="http://schemas.microsoft.com/office/drawing/2014/chart" uri="{C3380CC4-5D6E-409C-BE32-E72D297353CC}">
              <c16:uniqueId val="{00000003-7BC9-394F-8A03-32A5AD4B9364}"/>
            </c:ext>
          </c:extLst>
        </c:ser>
        <c:ser>
          <c:idx val="3"/>
          <c:order val="5"/>
          <c:tx>
            <c:v>Top 1% France</c:v>
          </c:tx>
          <c:spPr>
            <a:ln w="12700" cmpd="sng">
              <a:solidFill>
                <a:schemeClr val="tx1"/>
              </a:solidFill>
            </a:ln>
          </c:spPr>
          <c:marker>
            <c:symbol val="circle"/>
            <c:size val="6"/>
            <c:spPr>
              <a:noFill/>
              <a:ln>
                <a:solidFill>
                  <a:schemeClr val="tx1"/>
                </a:solidFill>
              </a:ln>
            </c:spPr>
          </c:marker>
          <c:val>
            <c:numRef>
              <c:f>Table2B!$X$8:$X$18</c:f>
              <c:numCache>
                <c:formatCode>General</c:formatCode>
                <c:ptCount val="11"/>
                <c:pt idx="0">
                  <c:v>9.44</c:v>
                </c:pt>
                <c:pt idx="1">
                  <c:v>9.83</c:v>
                </c:pt>
                <c:pt idx="2">
                  <c:v>8.93</c:v>
                </c:pt>
                <c:pt idx="3">
                  <c:v>9.19</c:v>
                </c:pt>
                <c:pt idx="4">
                  <c:v>9.3</c:v>
                </c:pt>
                <c:pt idx="5">
                  <c:v>10.12</c:v>
                </c:pt>
                <c:pt idx="6">
                  <c:v>10.59</c:v>
                </c:pt>
                <c:pt idx="7">
                  <c:v>10.41</c:v>
                </c:pt>
                <c:pt idx="8">
                  <c:v>10.85</c:v>
                </c:pt>
                <c:pt idx="9">
                  <c:v>11.07</c:v>
                </c:pt>
                <c:pt idx="10">
                  <c:v>10.22</c:v>
                </c:pt>
              </c:numCache>
            </c:numRef>
          </c:val>
          <c:smooth val="0"/>
          <c:extLst xmlns:c16r2="http://schemas.microsoft.com/office/drawing/2015/06/chart">
            <c:ext xmlns:c16="http://schemas.microsoft.com/office/drawing/2014/chart" uri="{C3380CC4-5D6E-409C-BE32-E72D297353CC}">
              <c16:uniqueId val="{00000004-7BC9-394F-8A03-32A5AD4B9364}"/>
            </c:ext>
          </c:extLst>
        </c:ser>
        <c:ser>
          <c:idx val="2"/>
          <c:order val="6"/>
          <c:tx>
            <c:v>Top 0.1% Tunisia</c:v>
          </c:tx>
          <c:spPr>
            <a:ln w="19050" cmpd="sng">
              <a:solidFill>
                <a:schemeClr val="accent5"/>
              </a:solidFill>
            </a:ln>
          </c:spPr>
          <c:marker>
            <c:symbol val="diamond"/>
            <c:size val="9"/>
            <c:spPr>
              <a:solidFill>
                <a:schemeClr val="accent5"/>
              </a:solidFill>
              <a:ln>
                <a:solidFill>
                  <a:schemeClr val="tx1"/>
                </a:solidFill>
              </a:ln>
            </c:spPr>
          </c:marker>
          <c:cat>
            <c:numRef>
              <c:f>Table2B!$A$8:$A$18</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Table2B!$L$8:$L$18</c:f>
              <c:numCache>
                <c:formatCode>#,##0.0</c:formatCode>
                <c:ptCount val="11"/>
                <c:pt idx="0">
                  <c:v>2.99028110511663</c:v>
                </c:pt>
                <c:pt idx="1">
                  <c:v>2.645227288110775</c:v>
                </c:pt>
                <c:pt idx="2">
                  <c:v>2.941368206396043</c:v>
                </c:pt>
                <c:pt idx="6">
                  <c:v>3.096443317404951</c:v>
                </c:pt>
                <c:pt idx="7">
                  <c:v>2.511382471329256</c:v>
                </c:pt>
                <c:pt idx="8">
                  <c:v>2.46263838609781</c:v>
                </c:pt>
                <c:pt idx="9">
                  <c:v>2.497366414376568</c:v>
                </c:pt>
                <c:pt idx="10">
                  <c:v>2.419242069764791</c:v>
                </c:pt>
              </c:numCache>
            </c:numRef>
          </c:val>
          <c:smooth val="0"/>
          <c:extLst xmlns:c16r2="http://schemas.microsoft.com/office/drawing/2015/06/chart">
            <c:ext xmlns:c16="http://schemas.microsoft.com/office/drawing/2014/chart" uri="{C3380CC4-5D6E-409C-BE32-E72D297353CC}">
              <c16:uniqueId val="{00000005-7BC9-394F-8A03-32A5AD4B9364}"/>
            </c:ext>
          </c:extLst>
        </c:ser>
        <c:ser>
          <c:idx val="5"/>
          <c:order val="7"/>
          <c:tx>
            <c:v>Top 0.1% France</c:v>
          </c:tx>
          <c:spPr>
            <a:ln w="12700" cmpd="sng">
              <a:solidFill>
                <a:schemeClr val="tx1"/>
              </a:solidFill>
            </a:ln>
          </c:spPr>
          <c:marker>
            <c:symbol val="diamond"/>
            <c:size val="5"/>
            <c:spPr>
              <a:noFill/>
              <a:ln>
                <a:solidFill>
                  <a:schemeClr val="tx1"/>
                </a:solidFill>
              </a:ln>
            </c:spPr>
          </c:marker>
          <c:val>
            <c:numRef>
              <c:f>Table2B!$Y$8:$Y$18</c:f>
              <c:numCache>
                <c:formatCode>General</c:formatCode>
                <c:ptCount val="11"/>
                <c:pt idx="0">
                  <c:v>2.71</c:v>
                </c:pt>
                <c:pt idx="1">
                  <c:v>2.86</c:v>
                </c:pt>
                <c:pt idx="2">
                  <c:v>2.5</c:v>
                </c:pt>
                <c:pt idx="3">
                  <c:v>2.68</c:v>
                </c:pt>
                <c:pt idx="4">
                  <c:v>2.73</c:v>
                </c:pt>
                <c:pt idx="5">
                  <c:v>3.03</c:v>
                </c:pt>
                <c:pt idx="6">
                  <c:v>3.15</c:v>
                </c:pt>
                <c:pt idx="7">
                  <c:v>3.09</c:v>
                </c:pt>
                <c:pt idx="8">
                  <c:v>3.18</c:v>
                </c:pt>
                <c:pt idx="9">
                  <c:v>3.23</c:v>
                </c:pt>
                <c:pt idx="10">
                  <c:v>2.83</c:v>
                </c:pt>
              </c:numCache>
            </c:numRef>
          </c:val>
          <c:smooth val="0"/>
          <c:extLst xmlns:c16r2="http://schemas.microsoft.com/office/drawing/2015/06/chart">
            <c:ext xmlns:c16="http://schemas.microsoft.com/office/drawing/2014/chart" uri="{C3380CC4-5D6E-409C-BE32-E72D297353CC}">
              <c16:uniqueId val="{00000006-7BC9-394F-8A03-32A5AD4B9364}"/>
            </c:ext>
          </c:extLst>
        </c:ser>
        <c:dLbls>
          <c:showLegendKey val="0"/>
          <c:showVal val="0"/>
          <c:showCatName val="0"/>
          <c:showSerName val="0"/>
          <c:showPercent val="0"/>
          <c:showBubbleSize val="0"/>
        </c:dLbls>
        <c:marker val="1"/>
        <c:smooth val="0"/>
        <c:axId val="-2114640808"/>
        <c:axId val="-2114068920"/>
      </c:lineChart>
      <c:catAx>
        <c:axId val="-2114640808"/>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14068920"/>
        <c:crossesAt val="0.0"/>
        <c:auto val="1"/>
        <c:lblAlgn val="ctr"/>
        <c:lblOffset val="100"/>
        <c:tickLblSkip val="1"/>
        <c:tickMarkSkip val="1"/>
        <c:noMultiLvlLbl val="0"/>
      </c:catAx>
      <c:valAx>
        <c:axId val="-2114068920"/>
        <c:scaling>
          <c:orientation val="minMax"/>
          <c:max val="50.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14640808"/>
        <c:crosses val="autoZero"/>
        <c:crossBetween val="midCat"/>
        <c:majorUnit val="10.0"/>
        <c:minorUnit val="1.0"/>
      </c:valAx>
      <c:spPr>
        <a:noFill/>
        <a:ln w="12700">
          <a:solidFill>
            <a:schemeClr val="tx1"/>
          </a:solidFill>
        </a:ln>
      </c:spPr>
    </c:plotArea>
    <c:legend>
      <c:legendPos val="l"/>
      <c:layout>
        <c:manualLayout>
          <c:xMode val="edge"/>
          <c:yMode val="edge"/>
          <c:x val="0.118215092516421"/>
          <c:y val="0.0600739519046606"/>
          <c:w val="0.56204321959755"/>
          <c:h val="0.177542030219196"/>
        </c:manualLayout>
      </c:layout>
      <c:overlay val="1"/>
      <c:spPr>
        <a:solidFill>
          <a:schemeClr val="bg1"/>
        </a:solidFill>
        <a:ln>
          <a:solidFill>
            <a:schemeClr val="tx1"/>
          </a:solidFill>
        </a:ln>
      </c:spPr>
      <c:txPr>
        <a:bodyPr/>
        <a:lstStyle/>
        <a:p>
          <a:pPr>
            <a:defRPr sz="12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9897812773403"/>
          <c:y val="0.0453786266581542"/>
          <c:w val="0.83732125984252"/>
          <c:h val="0.841479392778605"/>
        </c:manualLayout>
      </c:layout>
      <c:lineChart>
        <c:grouping val="standard"/>
        <c:varyColors val="0"/>
        <c:ser>
          <c:idx val="1"/>
          <c:order val="0"/>
          <c:tx>
            <c:v>Top 10% Vietnam</c:v>
          </c:tx>
          <c:spPr>
            <a:ln w="19050" cmpd="sng">
              <a:solidFill>
                <a:schemeClr val="accent6"/>
              </a:solidFill>
            </a:ln>
          </c:spPr>
          <c:marker>
            <c:symbol val="square"/>
            <c:size val="7"/>
            <c:spPr>
              <a:solidFill>
                <a:schemeClr val="accent6"/>
              </a:solidFill>
              <a:ln>
                <a:solidFill>
                  <a:schemeClr val="tx1"/>
                </a:solidFill>
              </a:ln>
            </c:spPr>
          </c:marker>
          <c:cat>
            <c:numRef>
              <c:f>Results!$A$10:$A$31</c:f>
              <c:numCache>
                <c:formatCode>General</c:formatCode>
                <c:ptCount val="22"/>
                <c:pt idx="0">
                  <c:v>1921.0</c:v>
                </c:pt>
                <c:pt idx="1">
                  <c:v>1922.0</c:v>
                </c:pt>
                <c:pt idx="2">
                  <c:v>1923.0</c:v>
                </c:pt>
                <c:pt idx="3">
                  <c:v>1924.0</c:v>
                </c:pt>
                <c:pt idx="4">
                  <c:v>1925.0</c:v>
                </c:pt>
                <c:pt idx="5">
                  <c:v>1926.0</c:v>
                </c:pt>
                <c:pt idx="6">
                  <c:v>1927.0</c:v>
                </c:pt>
                <c:pt idx="7">
                  <c:v>1928.0</c:v>
                </c:pt>
                <c:pt idx="8">
                  <c:v>1929.0</c:v>
                </c:pt>
                <c:pt idx="9">
                  <c:v>1930.0</c:v>
                </c:pt>
                <c:pt idx="10">
                  <c:v>1931.0</c:v>
                </c:pt>
                <c:pt idx="11">
                  <c:v>1932.0</c:v>
                </c:pt>
                <c:pt idx="12">
                  <c:v>1933.0</c:v>
                </c:pt>
                <c:pt idx="13">
                  <c:v>1934.0</c:v>
                </c:pt>
                <c:pt idx="14">
                  <c:v>1935.0</c:v>
                </c:pt>
                <c:pt idx="15">
                  <c:v>1936.0</c:v>
                </c:pt>
                <c:pt idx="16">
                  <c:v>1937.0</c:v>
                </c:pt>
                <c:pt idx="17">
                  <c:v>1938.0</c:v>
                </c:pt>
                <c:pt idx="18">
                  <c:v>1939.0</c:v>
                </c:pt>
                <c:pt idx="19">
                  <c:v>1940.0</c:v>
                </c:pt>
                <c:pt idx="20">
                  <c:v>1941.0</c:v>
                </c:pt>
                <c:pt idx="21">
                  <c:v>1942.0</c:v>
                </c:pt>
              </c:numCache>
            </c:numRef>
          </c:cat>
          <c:val>
            <c:numRef>
              <c:f>'Table 2D'!$I$8:$I$29</c:f>
              <c:numCache>
                <c:formatCode>0.0</c:formatCode>
                <c:ptCount val="22"/>
                <c:pt idx="0">
                  <c:v>28.31966704998023</c:v>
                </c:pt>
                <c:pt idx="5">
                  <c:v>29.03535305336878</c:v>
                </c:pt>
                <c:pt idx="6">
                  <c:v>29.22277393770521</c:v>
                </c:pt>
                <c:pt idx="7">
                  <c:v>28.58140350877907</c:v>
                </c:pt>
                <c:pt idx="8">
                  <c:v>27.71122359575536</c:v>
                </c:pt>
                <c:pt idx="9">
                  <c:v>27.12015634090549</c:v>
                </c:pt>
                <c:pt idx="10">
                  <c:v>26.95775057391548</c:v>
                </c:pt>
                <c:pt idx="11">
                  <c:v>27.01536875485277</c:v>
                </c:pt>
                <c:pt idx="12">
                  <c:v>27.52127193425803</c:v>
                </c:pt>
                <c:pt idx="13">
                  <c:v>27.10156029808885</c:v>
                </c:pt>
                <c:pt idx="14">
                  <c:v>26.89723935437428</c:v>
                </c:pt>
                <c:pt idx="16">
                  <c:v>32.64851406971548</c:v>
                </c:pt>
                <c:pt idx="17">
                  <c:v>34.67081913379906</c:v>
                </c:pt>
                <c:pt idx="18">
                  <c:v>36.0990678117169</c:v>
                </c:pt>
                <c:pt idx="19">
                  <c:v>44.53970499855454</c:v>
                </c:pt>
                <c:pt idx="21">
                  <c:v>42.20820784388857</c:v>
                </c:pt>
              </c:numCache>
            </c:numRef>
          </c:val>
          <c:smooth val="0"/>
          <c:extLst xmlns:c16r2="http://schemas.microsoft.com/office/drawing/2015/06/chart">
            <c:ext xmlns:c16="http://schemas.microsoft.com/office/drawing/2014/chart" uri="{C3380CC4-5D6E-409C-BE32-E72D297353CC}">
              <c16:uniqueId val="{00000000-94BB-824C-97DA-D67EC12045D7}"/>
            </c:ext>
          </c:extLst>
        </c:ser>
        <c:ser>
          <c:idx val="3"/>
          <c:order val="1"/>
          <c:tx>
            <c:v>Top 10% France</c:v>
          </c:tx>
          <c:spPr>
            <a:ln w="12700" cmpd="sng">
              <a:solidFill>
                <a:schemeClr val="tx1"/>
              </a:solidFill>
            </a:ln>
          </c:spPr>
          <c:marker>
            <c:symbol val="square"/>
            <c:size val="6"/>
            <c:spPr>
              <a:noFill/>
              <a:ln>
                <a:solidFill>
                  <a:schemeClr val="tx1"/>
                </a:solidFill>
              </a:ln>
            </c:spPr>
          </c:marker>
          <c:cat>
            <c:numRef>
              <c:f>Results!$A$10:$A$31</c:f>
              <c:numCache>
                <c:formatCode>General</c:formatCode>
                <c:ptCount val="22"/>
                <c:pt idx="0">
                  <c:v>1921.0</c:v>
                </c:pt>
                <c:pt idx="1">
                  <c:v>1922.0</c:v>
                </c:pt>
                <c:pt idx="2">
                  <c:v>1923.0</c:v>
                </c:pt>
                <c:pt idx="3">
                  <c:v>1924.0</c:v>
                </c:pt>
                <c:pt idx="4">
                  <c:v>1925.0</c:v>
                </c:pt>
                <c:pt idx="5">
                  <c:v>1926.0</c:v>
                </c:pt>
                <c:pt idx="6">
                  <c:v>1927.0</c:v>
                </c:pt>
                <c:pt idx="7">
                  <c:v>1928.0</c:v>
                </c:pt>
                <c:pt idx="8">
                  <c:v>1929.0</c:v>
                </c:pt>
                <c:pt idx="9">
                  <c:v>1930.0</c:v>
                </c:pt>
                <c:pt idx="10">
                  <c:v>1931.0</c:v>
                </c:pt>
                <c:pt idx="11">
                  <c:v>1932.0</c:v>
                </c:pt>
                <c:pt idx="12">
                  <c:v>1933.0</c:v>
                </c:pt>
                <c:pt idx="13">
                  <c:v>1934.0</c:v>
                </c:pt>
                <c:pt idx="14">
                  <c:v>1935.0</c:v>
                </c:pt>
                <c:pt idx="15">
                  <c:v>1936.0</c:v>
                </c:pt>
                <c:pt idx="16">
                  <c:v>1937.0</c:v>
                </c:pt>
                <c:pt idx="17">
                  <c:v>1938.0</c:v>
                </c:pt>
                <c:pt idx="18">
                  <c:v>1939.0</c:v>
                </c:pt>
                <c:pt idx="19">
                  <c:v>1940.0</c:v>
                </c:pt>
                <c:pt idx="20">
                  <c:v>1941.0</c:v>
                </c:pt>
                <c:pt idx="21">
                  <c:v>1942.0</c:v>
                </c:pt>
              </c:numCache>
            </c:numRef>
          </c:cat>
          <c:val>
            <c:numRef>
              <c:f>Results!$AP$10:$AP$31</c:f>
              <c:numCache>
                <c:formatCode>General</c:formatCode>
                <c:ptCount val="22"/>
                <c:pt idx="0">
                  <c:v>45.91</c:v>
                </c:pt>
                <c:pt idx="1">
                  <c:v>47.66</c:v>
                </c:pt>
                <c:pt idx="2">
                  <c:v>49.68</c:v>
                </c:pt>
                <c:pt idx="3">
                  <c:v>47.71</c:v>
                </c:pt>
                <c:pt idx="4">
                  <c:v>46.89</c:v>
                </c:pt>
                <c:pt idx="5">
                  <c:v>45.12</c:v>
                </c:pt>
                <c:pt idx="6">
                  <c:v>46.65</c:v>
                </c:pt>
                <c:pt idx="7">
                  <c:v>46.55</c:v>
                </c:pt>
                <c:pt idx="8">
                  <c:v>45.04</c:v>
                </c:pt>
                <c:pt idx="9">
                  <c:v>42.26</c:v>
                </c:pt>
                <c:pt idx="10">
                  <c:v>42.19</c:v>
                </c:pt>
                <c:pt idx="11">
                  <c:v>44.69</c:v>
                </c:pt>
                <c:pt idx="12">
                  <c:v>46.83</c:v>
                </c:pt>
                <c:pt idx="13">
                  <c:v>47.31</c:v>
                </c:pt>
                <c:pt idx="14">
                  <c:v>48.55</c:v>
                </c:pt>
                <c:pt idx="15">
                  <c:v>45.38</c:v>
                </c:pt>
                <c:pt idx="16">
                  <c:v>44.99</c:v>
                </c:pt>
                <c:pt idx="17">
                  <c:v>43.74</c:v>
                </c:pt>
                <c:pt idx="18">
                  <c:v>40.68</c:v>
                </c:pt>
                <c:pt idx="19">
                  <c:v>41.75</c:v>
                </c:pt>
                <c:pt idx="20">
                  <c:v>41.67</c:v>
                </c:pt>
                <c:pt idx="21">
                  <c:v>38.06</c:v>
                </c:pt>
              </c:numCache>
            </c:numRef>
          </c:val>
          <c:smooth val="0"/>
          <c:extLst xmlns:c16r2="http://schemas.microsoft.com/office/drawing/2015/06/chart">
            <c:ext xmlns:c16="http://schemas.microsoft.com/office/drawing/2014/chart" uri="{C3380CC4-5D6E-409C-BE32-E72D297353CC}">
              <c16:uniqueId val="{00000001-94BB-824C-97DA-D67EC12045D7}"/>
            </c:ext>
          </c:extLst>
        </c:ser>
        <c:ser>
          <c:idx val="4"/>
          <c:order val="2"/>
          <c:tx>
            <c:v>Top 5% Vietnam</c:v>
          </c:tx>
          <c:spPr>
            <a:ln w="19050" cmpd="sng">
              <a:solidFill>
                <a:schemeClr val="accent6"/>
              </a:solidFill>
            </a:ln>
          </c:spPr>
          <c:marker>
            <c:symbol val="triangle"/>
            <c:size val="7"/>
            <c:spPr>
              <a:solidFill>
                <a:schemeClr val="accent6"/>
              </a:solidFill>
              <a:ln>
                <a:solidFill>
                  <a:schemeClr val="tx1"/>
                </a:solidFill>
              </a:ln>
            </c:spPr>
          </c:marker>
          <c:cat>
            <c:numRef>
              <c:f>Results!$A$10:$A$31</c:f>
              <c:numCache>
                <c:formatCode>General</c:formatCode>
                <c:ptCount val="22"/>
                <c:pt idx="0">
                  <c:v>1921.0</c:v>
                </c:pt>
                <c:pt idx="1">
                  <c:v>1922.0</c:v>
                </c:pt>
                <c:pt idx="2">
                  <c:v>1923.0</c:v>
                </c:pt>
                <c:pt idx="3">
                  <c:v>1924.0</c:v>
                </c:pt>
                <c:pt idx="4">
                  <c:v>1925.0</c:v>
                </c:pt>
                <c:pt idx="5">
                  <c:v>1926.0</c:v>
                </c:pt>
                <c:pt idx="6">
                  <c:v>1927.0</c:v>
                </c:pt>
                <c:pt idx="7">
                  <c:v>1928.0</c:v>
                </c:pt>
                <c:pt idx="8">
                  <c:v>1929.0</c:v>
                </c:pt>
                <c:pt idx="9">
                  <c:v>1930.0</c:v>
                </c:pt>
                <c:pt idx="10">
                  <c:v>1931.0</c:v>
                </c:pt>
                <c:pt idx="11">
                  <c:v>1932.0</c:v>
                </c:pt>
                <c:pt idx="12">
                  <c:v>1933.0</c:v>
                </c:pt>
                <c:pt idx="13">
                  <c:v>1934.0</c:v>
                </c:pt>
                <c:pt idx="14">
                  <c:v>1935.0</c:v>
                </c:pt>
                <c:pt idx="15">
                  <c:v>1936.0</c:v>
                </c:pt>
                <c:pt idx="16">
                  <c:v>1937.0</c:v>
                </c:pt>
                <c:pt idx="17">
                  <c:v>1938.0</c:v>
                </c:pt>
                <c:pt idx="18">
                  <c:v>1939.0</c:v>
                </c:pt>
                <c:pt idx="19">
                  <c:v>1940.0</c:v>
                </c:pt>
                <c:pt idx="20">
                  <c:v>1941.0</c:v>
                </c:pt>
                <c:pt idx="21">
                  <c:v>1942.0</c:v>
                </c:pt>
              </c:numCache>
            </c:numRef>
          </c:cat>
          <c:val>
            <c:numRef>
              <c:f>'Table 2D'!$J$8:$J$29</c:f>
              <c:numCache>
                <c:formatCode>0.0</c:formatCode>
                <c:ptCount val="22"/>
                <c:pt idx="0">
                  <c:v>19.37383254016916</c:v>
                </c:pt>
                <c:pt idx="5">
                  <c:v>20.00242694285914</c:v>
                </c:pt>
                <c:pt idx="6">
                  <c:v>19.94849005332378</c:v>
                </c:pt>
                <c:pt idx="7">
                  <c:v>19.51170888217177</c:v>
                </c:pt>
                <c:pt idx="8">
                  <c:v>18.78935335471596</c:v>
                </c:pt>
                <c:pt idx="9">
                  <c:v>17.79844248219237</c:v>
                </c:pt>
                <c:pt idx="10">
                  <c:v>17.65248863852111</c:v>
                </c:pt>
                <c:pt idx="11">
                  <c:v>17.73906184056385</c:v>
                </c:pt>
                <c:pt idx="12">
                  <c:v>18.2971540392057</c:v>
                </c:pt>
                <c:pt idx="13">
                  <c:v>18.00407429361278</c:v>
                </c:pt>
                <c:pt idx="14">
                  <c:v>17.57496485384325</c:v>
                </c:pt>
                <c:pt idx="16">
                  <c:v>22.10901138268122</c:v>
                </c:pt>
                <c:pt idx="17">
                  <c:v>23.51903079566545</c:v>
                </c:pt>
                <c:pt idx="18">
                  <c:v>24.61178196008387</c:v>
                </c:pt>
                <c:pt idx="19">
                  <c:v>31.74986555787486</c:v>
                </c:pt>
                <c:pt idx="21">
                  <c:v>29.03972768748982</c:v>
                </c:pt>
              </c:numCache>
            </c:numRef>
          </c:val>
          <c:smooth val="0"/>
          <c:extLst xmlns:c16r2="http://schemas.microsoft.com/office/drawing/2015/06/chart">
            <c:ext xmlns:c16="http://schemas.microsoft.com/office/drawing/2014/chart" uri="{C3380CC4-5D6E-409C-BE32-E72D297353CC}">
              <c16:uniqueId val="{00000002-94BB-824C-97DA-D67EC12045D7}"/>
            </c:ext>
          </c:extLst>
        </c:ser>
        <c:ser>
          <c:idx val="5"/>
          <c:order val="3"/>
          <c:tx>
            <c:v>Top 5% France</c:v>
          </c:tx>
          <c:spPr>
            <a:ln w="12700" cmpd="sng">
              <a:solidFill>
                <a:schemeClr val="tx1"/>
              </a:solidFill>
            </a:ln>
          </c:spPr>
          <c:marker>
            <c:symbol val="triangle"/>
            <c:size val="7"/>
            <c:spPr>
              <a:noFill/>
              <a:ln>
                <a:solidFill>
                  <a:schemeClr val="tx1"/>
                </a:solidFill>
              </a:ln>
            </c:spPr>
          </c:marker>
          <c:cat>
            <c:numRef>
              <c:f>Results!$A$10:$A$31</c:f>
              <c:numCache>
                <c:formatCode>General</c:formatCode>
                <c:ptCount val="22"/>
                <c:pt idx="0">
                  <c:v>1921.0</c:v>
                </c:pt>
                <c:pt idx="1">
                  <c:v>1922.0</c:v>
                </c:pt>
                <c:pt idx="2">
                  <c:v>1923.0</c:v>
                </c:pt>
                <c:pt idx="3">
                  <c:v>1924.0</c:v>
                </c:pt>
                <c:pt idx="4">
                  <c:v>1925.0</c:v>
                </c:pt>
                <c:pt idx="5">
                  <c:v>1926.0</c:v>
                </c:pt>
                <c:pt idx="6">
                  <c:v>1927.0</c:v>
                </c:pt>
                <c:pt idx="7">
                  <c:v>1928.0</c:v>
                </c:pt>
                <c:pt idx="8">
                  <c:v>1929.0</c:v>
                </c:pt>
                <c:pt idx="9">
                  <c:v>1930.0</c:v>
                </c:pt>
                <c:pt idx="10">
                  <c:v>1931.0</c:v>
                </c:pt>
                <c:pt idx="11">
                  <c:v>1932.0</c:v>
                </c:pt>
                <c:pt idx="12">
                  <c:v>1933.0</c:v>
                </c:pt>
                <c:pt idx="13">
                  <c:v>1934.0</c:v>
                </c:pt>
                <c:pt idx="14">
                  <c:v>1935.0</c:v>
                </c:pt>
                <c:pt idx="15">
                  <c:v>1936.0</c:v>
                </c:pt>
                <c:pt idx="16">
                  <c:v>1937.0</c:v>
                </c:pt>
                <c:pt idx="17">
                  <c:v>1938.0</c:v>
                </c:pt>
                <c:pt idx="18">
                  <c:v>1939.0</c:v>
                </c:pt>
                <c:pt idx="19">
                  <c:v>1940.0</c:v>
                </c:pt>
                <c:pt idx="20">
                  <c:v>1941.0</c:v>
                </c:pt>
                <c:pt idx="21">
                  <c:v>1942.0</c:v>
                </c:pt>
              </c:numCache>
            </c:numRef>
          </c:cat>
          <c:val>
            <c:numRef>
              <c:f>Results!$AQ$10:$AQ$31</c:f>
              <c:numCache>
                <c:formatCode>General</c:formatCode>
                <c:ptCount val="22"/>
                <c:pt idx="0">
                  <c:v>34.21</c:v>
                </c:pt>
                <c:pt idx="1">
                  <c:v>35.88</c:v>
                </c:pt>
                <c:pt idx="2">
                  <c:v>37.89</c:v>
                </c:pt>
                <c:pt idx="3">
                  <c:v>36.13</c:v>
                </c:pt>
                <c:pt idx="4">
                  <c:v>35.29</c:v>
                </c:pt>
                <c:pt idx="5">
                  <c:v>34.7</c:v>
                </c:pt>
                <c:pt idx="6">
                  <c:v>36.09</c:v>
                </c:pt>
                <c:pt idx="7">
                  <c:v>36.1</c:v>
                </c:pt>
                <c:pt idx="8">
                  <c:v>34.52</c:v>
                </c:pt>
                <c:pt idx="9">
                  <c:v>31.27</c:v>
                </c:pt>
                <c:pt idx="10">
                  <c:v>30.72</c:v>
                </c:pt>
                <c:pt idx="11">
                  <c:v>32.35</c:v>
                </c:pt>
                <c:pt idx="12">
                  <c:v>34.04</c:v>
                </c:pt>
                <c:pt idx="13">
                  <c:v>34.06</c:v>
                </c:pt>
                <c:pt idx="14">
                  <c:v>35.31</c:v>
                </c:pt>
                <c:pt idx="15">
                  <c:v>33.27</c:v>
                </c:pt>
                <c:pt idx="16">
                  <c:v>32.67</c:v>
                </c:pt>
                <c:pt idx="17">
                  <c:v>31.07</c:v>
                </c:pt>
                <c:pt idx="18">
                  <c:v>29.86</c:v>
                </c:pt>
                <c:pt idx="19">
                  <c:v>30.88</c:v>
                </c:pt>
                <c:pt idx="20">
                  <c:v>30.64</c:v>
                </c:pt>
                <c:pt idx="21">
                  <c:v>28.06</c:v>
                </c:pt>
              </c:numCache>
            </c:numRef>
          </c:val>
          <c:smooth val="0"/>
          <c:extLst xmlns:c16r2="http://schemas.microsoft.com/office/drawing/2015/06/chart">
            <c:ext xmlns:c16="http://schemas.microsoft.com/office/drawing/2014/chart" uri="{C3380CC4-5D6E-409C-BE32-E72D297353CC}">
              <c16:uniqueId val="{00000003-94BB-824C-97DA-D67EC12045D7}"/>
            </c:ext>
          </c:extLst>
        </c:ser>
        <c:ser>
          <c:idx val="2"/>
          <c:order val="4"/>
          <c:tx>
            <c:v>Top 1% Vietnam</c:v>
          </c:tx>
          <c:spPr>
            <a:ln w="19050" cmpd="sng">
              <a:solidFill>
                <a:schemeClr val="accent6"/>
              </a:solidFill>
            </a:ln>
          </c:spPr>
          <c:marker>
            <c:symbol val="circle"/>
            <c:size val="6"/>
            <c:spPr>
              <a:solidFill>
                <a:schemeClr val="accent6"/>
              </a:solidFill>
              <a:ln>
                <a:solidFill>
                  <a:schemeClr val="tx1"/>
                </a:solidFill>
              </a:ln>
            </c:spPr>
          </c:marker>
          <c:cat>
            <c:numRef>
              <c:f>Results!$A$10:$A$31</c:f>
              <c:numCache>
                <c:formatCode>General</c:formatCode>
                <c:ptCount val="22"/>
                <c:pt idx="0">
                  <c:v>1921.0</c:v>
                </c:pt>
                <c:pt idx="1">
                  <c:v>1922.0</c:v>
                </c:pt>
                <c:pt idx="2">
                  <c:v>1923.0</c:v>
                </c:pt>
                <c:pt idx="3">
                  <c:v>1924.0</c:v>
                </c:pt>
                <c:pt idx="4">
                  <c:v>1925.0</c:v>
                </c:pt>
                <c:pt idx="5">
                  <c:v>1926.0</c:v>
                </c:pt>
                <c:pt idx="6">
                  <c:v>1927.0</c:v>
                </c:pt>
                <c:pt idx="7">
                  <c:v>1928.0</c:v>
                </c:pt>
                <c:pt idx="8">
                  <c:v>1929.0</c:v>
                </c:pt>
                <c:pt idx="9">
                  <c:v>1930.0</c:v>
                </c:pt>
                <c:pt idx="10">
                  <c:v>1931.0</c:v>
                </c:pt>
                <c:pt idx="11">
                  <c:v>1932.0</c:v>
                </c:pt>
                <c:pt idx="12">
                  <c:v>1933.0</c:v>
                </c:pt>
                <c:pt idx="13">
                  <c:v>1934.0</c:v>
                </c:pt>
                <c:pt idx="14">
                  <c:v>1935.0</c:v>
                </c:pt>
                <c:pt idx="15">
                  <c:v>1936.0</c:v>
                </c:pt>
                <c:pt idx="16">
                  <c:v>1937.0</c:v>
                </c:pt>
                <c:pt idx="17">
                  <c:v>1938.0</c:v>
                </c:pt>
                <c:pt idx="18">
                  <c:v>1939.0</c:v>
                </c:pt>
                <c:pt idx="19">
                  <c:v>1940.0</c:v>
                </c:pt>
                <c:pt idx="20">
                  <c:v>1941.0</c:v>
                </c:pt>
                <c:pt idx="21">
                  <c:v>1942.0</c:v>
                </c:pt>
              </c:numCache>
            </c:numRef>
          </c:cat>
          <c:val>
            <c:numRef>
              <c:f>'Table 2D'!$K$8:$K$29</c:f>
              <c:numCache>
                <c:formatCode>0.0</c:formatCode>
                <c:ptCount val="22"/>
                <c:pt idx="0">
                  <c:v>8.026070384220757</c:v>
                </c:pt>
                <c:pt idx="5">
                  <c:v>8.517660148893956</c:v>
                </c:pt>
                <c:pt idx="6">
                  <c:v>8.983229650645258</c:v>
                </c:pt>
                <c:pt idx="7">
                  <c:v>8.699160418215177</c:v>
                </c:pt>
                <c:pt idx="8">
                  <c:v>8.299842140223729</c:v>
                </c:pt>
                <c:pt idx="9">
                  <c:v>7.718947547031751</c:v>
                </c:pt>
                <c:pt idx="10">
                  <c:v>7.332254735505427</c:v>
                </c:pt>
                <c:pt idx="11">
                  <c:v>5.730554622410292</c:v>
                </c:pt>
                <c:pt idx="12">
                  <c:v>7.680512204468115</c:v>
                </c:pt>
                <c:pt idx="13">
                  <c:v>7.426351625683785</c:v>
                </c:pt>
                <c:pt idx="14">
                  <c:v>6.896657768350536</c:v>
                </c:pt>
                <c:pt idx="16">
                  <c:v>8.769543951748584</c:v>
                </c:pt>
                <c:pt idx="17">
                  <c:v>10.13097125007577</c:v>
                </c:pt>
                <c:pt idx="18">
                  <c:v>11.64464031959278</c:v>
                </c:pt>
                <c:pt idx="19">
                  <c:v>12.378647948507</c:v>
                </c:pt>
                <c:pt idx="21">
                  <c:v>11.35635099580164</c:v>
                </c:pt>
              </c:numCache>
            </c:numRef>
          </c:val>
          <c:smooth val="0"/>
          <c:extLst xmlns:c16r2="http://schemas.microsoft.com/office/drawing/2015/06/chart">
            <c:ext xmlns:c16="http://schemas.microsoft.com/office/drawing/2014/chart" uri="{C3380CC4-5D6E-409C-BE32-E72D297353CC}">
              <c16:uniqueId val="{00000004-94BB-824C-97DA-D67EC12045D7}"/>
            </c:ext>
          </c:extLst>
        </c:ser>
        <c:ser>
          <c:idx val="0"/>
          <c:order val="5"/>
          <c:tx>
            <c:v>Top 1% France</c:v>
          </c:tx>
          <c:spPr>
            <a:ln w="12700" cmpd="sng">
              <a:solidFill>
                <a:schemeClr val="tx1"/>
              </a:solidFill>
            </a:ln>
          </c:spPr>
          <c:marker>
            <c:symbol val="circle"/>
            <c:size val="6"/>
            <c:spPr>
              <a:noFill/>
              <a:ln>
                <a:solidFill>
                  <a:schemeClr val="tx1"/>
                </a:solidFill>
              </a:ln>
            </c:spPr>
          </c:marker>
          <c:cat>
            <c:numRef>
              <c:f>Results!$A$10:$A$31</c:f>
              <c:numCache>
                <c:formatCode>General</c:formatCode>
                <c:ptCount val="22"/>
                <c:pt idx="0">
                  <c:v>1921.0</c:v>
                </c:pt>
                <c:pt idx="1">
                  <c:v>1922.0</c:v>
                </c:pt>
                <c:pt idx="2">
                  <c:v>1923.0</c:v>
                </c:pt>
                <c:pt idx="3">
                  <c:v>1924.0</c:v>
                </c:pt>
                <c:pt idx="4">
                  <c:v>1925.0</c:v>
                </c:pt>
                <c:pt idx="5">
                  <c:v>1926.0</c:v>
                </c:pt>
                <c:pt idx="6">
                  <c:v>1927.0</c:v>
                </c:pt>
                <c:pt idx="7">
                  <c:v>1928.0</c:v>
                </c:pt>
                <c:pt idx="8">
                  <c:v>1929.0</c:v>
                </c:pt>
                <c:pt idx="9">
                  <c:v>1930.0</c:v>
                </c:pt>
                <c:pt idx="10">
                  <c:v>1931.0</c:v>
                </c:pt>
                <c:pt idx="11">
                  <c:v>1932.0</c:v>
                </c:pt>
                <c:pt idx="12">
                  <c:v>1933.0</c:v>
                </c:pt>
                <c:pt idx="13">
                  <c:v>1934.0</c:v>
                </c:pt>
                <c:pt idx="14">
                  <c:v>1935.0</c:v>
                </c:pt>
                <c:pt idx="15">
                  <c:v>1936.0</c:v>
                </c:pt>
                <c:pt idx="16">
                  <c:v>1937.0</c:v>
                </c:pt>
                <c:pt idx="17">
                  <c:v>1938.0</c:v>
                </c:pt>
                <c:pt idx="18">
                  <c:v>1939.0</c:v>
                </c:pt>
                <c:pt idx="19">
                  <c:v>1940.0</c:v>
                </c:pt>
                <c:pt idx="20">
                  <c:v>1941.0</c:v>
                </c:pt>
                <c:pt idx="21">
                  <c:v>1942.0</c:v>
                </c:pt>
              </c:numCache>
            </c:numRef>
          </c:cat>
          <c:val>
            <c:numRef>
              <c:f>Results!$AR$10:$AR$31</c:f>
              <c:numCache>
                <c:formatCode>General</c:formatCode>
                <c:ptCount val="22"/>
                <c:pt idx="0">
                  <c:v>18.59</c:v>
                </c:pt>
                <c:pt idx="1">
                  <c:v>20.6</c:v>
                </c:pt>
                <c:pt idx="2">
                  <c:v>23.05</c:v>
                </c:pt>
                <c:pt idx="3">
                  <c:v>21.2</c:v>
                </c:pt>
                <c:pt idx="4">
                  <c:v>20.42</c:v>
                </c:pt>
                <c:pt idx="5">
                  <c:v>19.95</c:v>
                </c:pt>
                <c:pt idx="6">
                  <c:v>20.79</c:v>
                </c:pt>
                <c:pt idx="7">
                  <c:v>20.93</c:v>
                </c:pt>
                <c:pt idx="8">
                  <c:v>19.49</c:v>
                </c:pt>
                <c:pt idx="9">
                  <c:v>16.27</c:v>
                </c:pt>
                <c:pt idx="10">
                  <c:v>15.45</c:v>
                </c:pt>
                <c:pt idx="11">
                  <c:v>15.91</c:v>
                </c:pt>
                <c:pt idx="12">
                  <c:v>16.82</c:v>
                </c:pt>
                <c:pt idx="13">
                  <c:v>16.57</c:v>
                </c:pt>
                <c:pt idx="14">
                  <c:v>17.53</c:v>
                </c:pt>
                <c:pt idx="15">
                  <c:v>16.25</c:v>
                </c:pt>
                <c:pt idx="16">
                  <c:v>16.51</c:v>
                </c:pt>
                <c:pt idx="17">
                  <c:v>15.3</c:v>
                </c:pt>
                <c:pt idx="18">
                  <c:v>15.54</c:v>
                </c:pt>
                <c:pt idx="19">
                  <c:v>15.96</c:v>
                </c:pt>
                <c:pt idx="20">
                  <c:v>15.81</c:v>
                </c:pt>
                <c:pt idx="21">
                  <c:v>14.47</c:v>
                </c:pt>
              </c:numCache>
            </c:numRef>
          </c:val>
          <c:smooth val="0"/>
          <c:extLst xmlns:c16r2="http://schemas.microsoft.com/office/drawing/2015/06/chart">
            <c:ext xmlns:c16="http://schemas.microsoft.com/office/drawing/2014/chart" uri="{C3380CC4-5D6E-409C-BE32-E72D297353CC}">
              <c16:uniqueId val="{00000005-94BB-824C-97DA-D67EC12045D7}"/>
            </c:ext>
          </c:extLst>
        </c:ser>
        <c:dLbls>
          <c:showLegendKey val="0"/>
          <c:showVal val="0"/>
          <c:showCatName val="0"/>
          <c:showSerName val="0"/>
          <c:showPercent val="0"/>
          <c:showBubbleSize val="0"/>
        </c:dLbls>
        <c:marker val="1"/>
        <c:smooth val="0"/>
        <c:axId val="-2114708632"/>
        <c:axId val="-2146613688"/>
      </c:lineChart>
      <c:catAx>
        <c:axId val="-2114708632"/>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46613688"/>
        <c:crossesAt val="0.0"/>
        <c:auto val="1"/>
        <c:lblAlgn val="ctr"/>
        <c:lblOffset val="100"/>
        <c:tickLblSkip val="2"/>
        <c:tickMarkSkip val="2"/>
        <c:noMultiLvlLbl val="0"/>
      </c:catAx>
      <c:valAx>
        <c:axId val="-2146613688"/>
        <c:scaling>
          <c:orientation val="minMax"/>
          <c:max val="50.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14708632"/>
        <c:crosses val="autoZero"/>
        <c:crossBetween val="midCat"/>
        <c:majorUnit val="10.0"/>
        <c:minorUnit val="1.0"/>
      </c:valAx>
      <c:spPr>
        <a:noFill/>
        <a:ln w="12700">
          <a:solidFill>
            <a:schemeClr val="tx1"/>
          </a:solidFill>
        </a:ln>
      </c:spPr>
    </c:plotArea>
    <c:legend>
      <c:legendPos val="l"/>
      <c:layout>
        <c:manualLayout>
          <c:xMode val="edge"/>
          <c:yMode val="edge"/>
          <c:x val="0.128696062992126"/>
          <c:y val="0.774309922669062"/>
          <c:w val="0.587864566929134"/>
          <c:h val="0.103787278268069"/>
        </c:manualLayout>
      </c:layout>
      <c:overlay val="1"/>
      <c:spPr>
        <a:solidFill>
          <a:schemeClr val="bg1"/>
        </a:solidFill>
        <a:ln>
          <a:solidFill>
            <a:schemeClr val="tx1"/>
          </a:solidFill>
        </a:ln>
      </c:spPr>
      <c:txPr>
        <a:bodyPr/>
        <a:lstStyle/>
        <a:p>
          <a:pPr>
            <a:defRPr sz="12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15.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954534414541466"/>
          <c:y val="0.0453786266581542"/>
          <c:w val="0.861765712121806"/>
          <c:h val="0.841479392778605"/>
        </c:manualLayout>
      </c:layout>
      <c:lineChart>
        <c:grouping val="standard"/>
        <c:varyColors val="0"/>
        <c:ser>
          <c:idx val="2"/>
          <c:order val="0"/>
          <c:tx>
            <c:strRef>
              <c:f>Results!$Z$1</c:f>
              <c:strCache>
                <c:ptCount val="1"/>
                <c:pt idx="0">
                  <c:v>Algeria</c:v>
                </c:pt>
              </c:strCache>
            </c:strRef>
          </c:tx>
          <c:spPr>
            <a:ln w="19050" cmpd="sng">
              <a:solidFill>
                <a:srgbClr val="FF0000"/>
              </a:solidFill>
            </a:ln>
          </c:spPr>
          <c:marker>
            <c:symbol val="triangle"/>
            <c:size val="9"/>
            <c:spPr>
              <a:solidFill>
                <a:srgbClr val="FF0000"/>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Results!$AE$9:$AE$49</c:f>
              <c:numCache>
                <c:formatCode>General</c:formatCode>
                <c:ptCount val="41"/>
                <c:pt idx="12" formatCode="0.00">
                  <c:v>1.826201385549085</c:v>
                </c:pt>
                <c:pt idx="13" formatCode="0.00">
                  <c:v>1.705853124883605</c:v>
                </c:pt>
                <c:pt idx="14" formatCode="0.00">
                  <c:v>1.644455823889128</c:v>
                </c:pt>
                <c:pt idx="15" formatCode="0.00">
                  <c:v>1.322577903965187</c:v>
                </c:pt>
                <c:pt idx="16" formatCode="0.00">
                  <c:v>1.568497544783674</c:v>
                </c:pt>
                <c:pt idx="17" formatCode="0.00">
                  <c:v>1.498572021248618</c:v>
                </c:pt>
                <c:pt idx="18" formatCode="0.00">
                  <c:v>1.608891332008369</c:v>
                </c:pt>
                <c:pt idx="19" formatCode="0.00">
                  <c:v>1.582102130634325</c:v>
                </c:pt>
                <c:pt idx="20" formatCode="0.00">
                  <c:v>1.724226034848895</c:v>
                </c:pt>
                <c:pt idx="21" formatCode="0.00">
                  <c:v>1.692944254174949</c:v>
                </c:pt>
                <c:pt idx="26" formatCode="0.00">
                  <c:v>2.183787007593836</c:v>
                </c:pt>
                <c:pt idx="27" formatCode="0.00">
                  <c:v>2.121030054302557</c:v>
                </c:pt>
                <c:pt idx="28" formatCode="0.00">
                  <c:v>3.316243555948374</c:v>
                </c:pt>
                <c:pt idx="29" formatCode="0.00">
                  <c:v>2.127722592833011</c:v>
                </c:pt>
                <c:pt idx="30" formatCode="0.00">
                  <c:v>1.299496449228804</c:v>
                </c:pt>
                <c:pt idx="31" formatCode="0.00">
                  <c:v>1.147379715251492</c:v>
                </c:pt>
                <c:pt idx="32" formatCode="0.00">
                  <c:v>1.080708627192122</c:v>
                </c:pt>
                <c:pt idx="33" formatCode="0.00">
                  <c:v>1.090851598659339</c:v>
                </c:pt>
                <c:pt idx="34" formatCode="0.00">
                  <c:v>1.157150607746446</c:v>
                </c:pt>
                <c:pt idx="35" formatCode="0.00">
                  <c:v>1.267261024952282</c:v>
                </c:pt>
                <c:pt idx="37" formatCode="0.00">
                  <c:v>2.110151514098862</c:v>
                </c:pt>
              </c:numCache>
            </c:numRef>
          </c:val>
          <c:smooth val="0"/>
          <c:extLst xmlns:c16r2="http://schemas.microsoft.com/office/drawing/2015/06/chart">
            <c:ext xmlns:c16="http://schemas.microsoft.com/office/drawing/2014/chart" uri="{C3380CC4-5D6E-409C-BE32-E72D297353CC}">
              <c16:uniqueId val="{00000000-38D7-4BF3-9230-AB505AD7E958}"/>
            </c:ext>
          </c:extLst>
        </c:ser>
        <c:ser>
          <c:idx val="4"/>
          <c:order val="1"/>
          <c:tx>
            <c:strRef>
              <c:f>Results!$BJ$1</c:f>
              <c:strCache>
                <c:ptCount val="1"/>
                <c:pt idx="0">
                  <c:v>Tunisia</c:v>
                </c:pt>
              </c:strCache>
            </c:strRef>
          </c:tx>
          <c:spPr>
            <a:ln w="19050" cmpd="sng">
              <a:solidFill>
                <a:schemeClr val="accent5"/>
              </a:solidFill>
            </a:ln>
          </c:spPr>
          <c:marker>
            <c:symbol val="square"/>
            <c:size val="7"/>
            <c:spPr>
              <a:solidFill>
                <a:schemeClr val="accent5"/>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Results!$BM$9:$BM$49</c:f>
              <c:numCache>
                <c:formatCode>General</c:formatCode>
                <c:ptCount val="41"/>
                <c:pt idx="26" formatCode="0.00">
                  <c:v>1.347901653031687</c:v>
                </c:pt>
                <c:pt idx="27" formatCode="0.00">
                  <c:v>1.303598033702424</c:v>
                </c:pt>
                <c:pt idx="28" formatCode="0.00">
                  <c:v>1.242740418959293</c:v>
                </c:pt>
                <c:pt idx="32" formatCode="0.00">
                  <c:v>1.329675206288606</c:v>
                </c:pt>
                <c:pt idx="33" formatCode="0.00">
                  <c:v>1.052952190106828</c:v>
                </c:pt>
                <c:pt idx="34" formatCode="0.00">
                  <c:v>1.016987268276932</c:v>
                </c:pt>
                <c:pt idx="35" formatCode="0.00">
                  <c:v>1.090339195615044</c:v>
                </c:pt>
                <c:pt idx="36" formatCode="0.00">
                  <c:v>1.038470995283924</c:v>
                </c:pt>
              </c:numCache>
            </c:numRef>
          </c:val>
          <c:smooth val="0"/>
          <c:extLst xmlns:c16r2="http://schemas.microsoft.com/office/drawing/2015/06/chart">
            <c:ext xmlns:c16="http://schemas.microsoft.com/office/drawing/2014/chart" uri="{C3380CC4-5D6E-409C-BE32-E72D297353CC}">
              <c16:uniqueId val="{00000002-38D7-4BF3-9230-AB505AD7E958}"/>
            </c:ext>
          </c:extLst>
        </c:ser>
        <c:ser>
          <c:idx val="1"/>
          <c:order val="2"/>
          <c:tx>
            <c:strRef>
              <c:f>Results!$B$1</c:f>
              <c:strCache>
                <c:ptCount val="1"/>
                <c:pt idx="0">
                  <c:v>Vietnam</c:v>
                </c:pt>
              </c:strCache>
            </c:strRef>
          </c:tx>
          <c:spPr>
            <a:ln w="19050" cmpd="sng">
              <a:solidFill>
                <a:schemeClr val="accent6"/>
              </a:solidFill>
            </a:ln>
          </c:spPr>
          <c:marker>
            <c:symbol val="circle"/>
            <c:size val="8"/>
            <c:spPr>
              <a:solidFill>
                <a:schemeClr val="accent6"/>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Results!$D$9:$D$49</c:f>
              <c:numCache>
                <c:formatCode>0.00</c:formatCode>
                <c:ptCount val="41"/>
                <c:pt idx="1">
                  <c:v>1.408194695433907</c:v>
                </c:pt>
                <c:pt idx="6" formatCode="0.00000">
                  <c:v>2.455428353286235</c:v>
                </c:pt>
                <c:pt idx="7" formatCode="0.00000">
                  <c:v>2.290021286021592</c:v>
                </c:pt>
                <c:pt idx="8">
                  <c:v>2.465013976094486</c:v>
                </c:pt>
                <c:pt idx="9">
                  <c:v>2.421243473176029</c:v>
                </c:pt>
                <c:pt idx="10">
                  <c:v>2.652714857318429</c:v>
                </c:pt>
                <c:pt idx="11">
                  <c:v>3.063264039589512</c:v>
                </c:pt>
                <c:pt idx="12">
                  <c:v>3.251301526896237</c:v>
                </c:pt>
                <c:pt idx="13">
                  <c:v>3.379389584213412</c:v>
                </c:pt>
                <c:pt idx="14">
                  <c:v>3.350094866264658</c:v>
                </c:pt>
                <c:pt idx="15">
                  <c:v>2.936982628934928</c:v>
                </c:pt>
                <c:pt idx="17">
                  <c:v>2.943629728378998</c:v>
                </c:pt>
                <c:pt idx="18">
                  <c:v>2.622908875818731</c:v>
                </c:pt>
                <c:pt idx="19">
                  <c:v>2.67843897406171</c:v>
                </c:pt>
                <c:pt idx="20">
                  <c:v>3.541319894490969</c:v>
                </c:pt>
                <c:pt idx="22">
                  <c:v>1.976080537904502</c:v>
                </c:pt>
              </c:numCache>
            </c:numRef>
          </c:val>
          <c:smooth val="0"/>
          <c:extLst xmlns:c16r2="http://schemas.microsoft.com/office/drawing/2015/06/chart">
            <c:ext xmlns:c16="http://schemas.microsoft.com/office/drawing/2014/chart" uri="{C3380CC4-5D6E-409C-BE32-E72D297353CC}">
              <c16:uniqueId val="{00000000-9292-0D40-B6FA-F2A13D3D27C4}"/>
            </c:ext>
          </c:extLst>
        </c:ser>
        <c:ser>
          <c:idx val="0"/>
          <c:order val="3"/>
          <c:tx>
            <c:strRef>
              <c:f>Results!$W$1</c:f>
              <c:strCache>
                <c:ptCount val="1"/>
                <c:pt idx="0">
                  <c:v>French Cameroon</c:v>
                </c:pt>
              </c:strCache>
            </c:strRef>
          </c:tx>
          <c:spPr>
            <a:ln>
              <a:noFill/>
            </a:ln>
          </c:spPr>
          <c:marker>
            <c:symbol val="diamond"/>
            <c:size val="12"/>
            <c:spPr>
              <a:solidFill>
                <a:schemeClr val="tx1"/>
              </a:solidFill>
              <a:ln>
                <a:no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Results!$Y$9:$Y$49</c:f>
              <c:numCache>
                <c:formatCode>General</c:formatCode>
                <c:ptCount val="41"/>
                <c:pt idx="25" formatCode="0.00">
                  <c:v>2.242842101555453</c:v>
                </c:pt>
              </c:numCache>
            </c:numRef>
          </c:val>
          <c:smooth val="0"/>
          <c:extLst xmlns:c16r2="http://schemas.microsoft.com/office/drawing/2015/06/chart">
            <c:ext xmlns:c16="http://schemas.microsoft.com/office/drawing/2014/chart" uri="{C3380CC4-5D6E-409C-BE32-E72D297353CC}">
              <c16:uniqueId val="{00000001-9292-0D40-B6FA-F2A13D3D27C4}"/>
            </c:ext>
          </c:extLst>
        </c:ser>
        <c:ser>
          <c:idx val="8"/>
          <c:order val="4"/>
          <c:tx>
            <c:strRef>
              <c:f>Results!$DN$1</c:f>
              <c:strCache>
                <c:ptCount val="1"/>
                <c:pt idx="0">
                  <c:v>South Africa</c:v>
                </c:pt>
              </c:strCache>
            </c:strRef>
          </c:tx>
          <c:spPr>
            <a:ln w="19050" cmpd="sng">
              <a:solidFill>
                <a:srgbClr val="008000"/>
              </a:solidFill>
            </a:ln>
          </c:spPr>
          <c:marker>
            <c:symbol val="diamond"/>
            <c:size val="9"/>
            <c:spPr>
              <a:solidFill>
                <a:srgbClr val="008000"/>
              </a:solid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Results!$DV$9:$DV$49</c:f>
              <c:numCache>
                <c:formatCode>0.0</c:formatCode>
                <c:ptCount val="41"/>
                <c:pt idx="0">
                  <c:v>2.04</c:v>
                </c:pt>
                <c:pt idx="1">
                  <c:v>2.07</c:v>
                </c:pt>
                <c:pt idx="2">
                  <c:v>1.7</c:v>
                </c:pt>
                <c:pt idx="3">
                  <c:v>1.95</c:v>
                </c:pt>
                <c:pt idx="4">
                  <c:v>2.07</c:v>
                </c:pt>
                <c:pt idx="5">
                  <c:v>1.98</c:v>
                </c:pt>
                <c:pt idx="6">
                  <c:v>1.9</c:v>
                </c:pt>
                <c:pt idx="7">
                  <c:v>1.81</c:v>
                </c:pt>
                <c:pt idx="8">
                  <c:v>1.9</c:v>
                </c:pt>
                <c:pt idx="9">
                  <c:v>1.8</c:v>
                </c:pt>
                <c:pt idx="10">
                  <c:v>1.77</c:v>
                </c:pt>
                <c:pt idx="11">
                  <c:v>1.69</c:v>
                </c:pt>
                <c:pt idx="12">
                  <c:v>2.05</c:v>
                </c:pt>
                <c:pt idx="13">
                  <c:v>2.42</c:v>
                </c:pt>
                <c:pt idx="14">
                  <c:v>1.99</c:v>
                </c:pt>
                <c:pt idx="15">
                  <c:v>2.07</c:v>
                </c:pt>
                <c:pt idx="16">
                  <c:v>1.95</c:v>
                </c:pt>
                <c:pt idx="17">
                  <c:v>1.74</c:v>
                </c:pt>
                <c:pt idx="18">
                  <c:v>1.62</c:v>
                </c:pt>
                <c:pt idx="19">
                  <c:v>1.61</c:v>
                </c:pt>
                <c:pt idx="24">
                  <c:v>1.67</c:v>
                </c:pt>
                <c:pt idx="25">
                  <c:v>2.04</c:v>
                </c:pt>
                <c:pt idx="26">
                  <c:v>2.51</c:v>
                </c:pt>
                <c:pt idx="27">
                  <c:v>2.03</c:v>
                </c:pt>
                <c:pt idx="28">
                  <c:v>1.85</c:v>
                </c:pt>
                <c:pt idx="29">
                  <c:v>1.48</c:v>
                </c:pt>
                <c:pt idx="40">
                  <c:v>0.783068783068783</c:v>
                </c:pt>
              </c:numCache>
            </c:numRef>
          </c:val>
          <c:smooth val="0"/>
          <c:extLst xmlns:c16r2="http://schemas.microsoft.com/office/drawing/2015/06/chart">
            <c:ext xmlns:c16="http://schemas.microsoft.com/office/drawing/2014/chart" uri="{C3380CC4-5D6E-409C-BE32-E72D297353CC}">
              <c16:uniqueId val="{00000005-79B9-024B-98A8-E5087B5BA6E2}"/>
            </c:ext>
          </c:extLst>
        </c:ser>
        <c:ser>
          <c:idx val="3"/>
          <c:order val="5"/>
          <c:tx>
            <c:strRef>
              <c:f>Results!$AQ$1</c:f>
              <c:strCache>
                <c:ptCount val="1"/>
                <c:pt idx="0">
                  <c:v>France</c:v>
                </c:pt>
              </c:strCache>
            </c:strRef>
          </c:tx>
          <c:spPr>
            <a:ln w="12700" cmpd="sng">
              <a:solidFill>
                <a:schemeClr val="tx1"/>
              </a:solidFill>
            </a:ln>
          </c:spPr>
          <c:marker>
            <c:symbol val="circle"/>
            <c:size val="6"/>
            <c:spPr>
              <a:noFill/>
              <a:ln>
                <a:solidFill>
                  <a:schemeClr val="tx1"/>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Results!$AV$9:$AV$49</c:f>
              <c:numCache>
                <c:formatCode>General</c:formatCode>
                <c:ptCount val="41"/>
                <c:pt idx="0">
                  <c:v>3.09</c:v>
                </c:pt>
                <c:pt idx="1">
                  <c:v>2.73</c:v>
                </c:pt>
                <c:pt idx="2">
                  <c:v>2.96</c:v>
                </c:pt>
                <c:pt idx="3">
                  <c:v>3.36</c:v>
                </c:pt>
                <c:pt idx="4">
                  <c:v>2.86</c:v>
                </c:pt>
                <c:pt idx="5">
                  <c:v>2.65</c:v>
                </c:pt>
                <c:pt idx="6">
                  <c:v>2.76</c:v>
                </c:pt>
                <c:pt idx="7">
                  <c:v>2.97</c:v>
                </c:pt>
                <c:pt idx="8">
                  <c:v>3.02</c:v>
                </c:pt>
                <c:pt idx="9">
                  <c:v>2.77</c:v>
                </c:pt>
                <c:pt idx="10">
                  <c:v>2.03</c:v>
                </c:pt>
                <c:pt idx="11">
                  <c:v>1.83</c:v>
                </c:pt>
                <c:pt idx="12">
                  <c:v>1.78</c:v>
                </c:pt>
                <c:pt idx="13">
                  <c:v>1.96</c:v>
                </c:pt>
                <c:pt idx="14">
                  <c:v>1.86</c:v>
                </c:pt>
                <c:pt idx="15">
                  <c:v>2.08</c:v>
                </c:pt>
                <c:pt idx="16">
                  <c:v>1.96</c:v>
                </c:pt>
                <c:pt idx="17">
                  <c:v>2.14</c:v>
                </c:pt>
                <c:pt idx="18">
                  <c:v>1.82</c:v>
                </c:pt>
                <c:pt idx="19">
                  <c:v>2.07</c:v>
                </c:pt>
                <c:pt idx="20">
                  <c:v>1.97</c:v>
                </c:pt>
                <c:pt idx="21">
                  <c:v>1.7</c:v>
                </c:pt>
                <c:pt idx="22">
                  <c:v>1.39</c:v>
                </c:pt>
                <c:pt idx="23">
                  <c:v>0.88</c:v>
                </c:pt>
                <c:pt idx="24">
                  <c:v>0.65</c:v>
                </c:pt>
                <c:pt idx="25">
                  <c:v>0.53</c:v>
                </c:pt>
                <c:pt idx="26">
                  <c:v>0.75</c:v>
                </c:pt>
                <c:pt idx="27">
                  <c:v>0.75</c:v>
                </c:pt>
                <c:pt idx="28">
                  <c:v>0.65</c:v>
                </c:pt>
                <c:pt idx="29">
                  <c:v>0.72</c:v>
                </c:pt>
                <c:pt idx="30">
                  <c:v>0.74</c:v>
                </c:pt>
                <c:pt idx="31">
                  <c:v>0.83</c:v>
                </c:pt>
                <c:pt idx="32">
                  <c:v>0.82</c:v>
                </c:pt>
                <c:pt idx="33">
                  <c:v>0.82</c:v>
                </c:pt>
                <c:pt idx="34">
                  <c:v>0.85</c:v>
                </c:pt>
                <c:pt idx="35">
                  <c:v>0.87</c:v>
                </c:pt>
                <c:pt idx="36">
                  <c:v>0.76</c:v>
                </c:pt>
                <c:pt idx="37">
                  <c:v>0.86</c:v>
                </c:pt>
                <c:pt idx="38">
                  <c:v>0.63</c:v>
                </c:pt>
                <c:pt idx="39">
                  <c:v>0.82</c:v>
                </c:pt>
                <c:pt idx="40">
                  <c:v>0.83</c:v>
                </c:pt>
              </c:numCache>
            </c:numRef>
          </c:val>
          <c:smooth val="0"/>
          <c:extLst xmlns:c16r2="http://schemas.microsoft.com/office/drawing/2015/06/chart">
            <c:ext xmlns:c16="http://schemas.microsoft.com/office/drawing/2014/chart" uri="{C3380CC4-5D6E-409C-BE32-E72D297353CC}">
              <c16:uniqueId val="{00000001-38D7-4BF3-9230-AB505AD7E958}"/>
            </c:ext>
          </c:extLst>
        </c:ser>
        <c:ser>
          <c:idx val="9"/>
          <c:order val="6"/>
          <c:tx>
            <c:strRef>
              <c:f>Results!$BA$1</c:f>
              <c:strCache>
                <c:ptCount val="1"/>
                <c:pt idx="0">
                  <c:v>UK</c:v>
                </c:pt>
              </c:strCache>
            </c:strRef>
          </c:tx>
          <c:spPr>
            <a:ln w="12700" cmpd="sng">
              <a:solidFill>
                <a:srgbClr val="000090"/>
              </a:solidFill>
            </a:ln>
          </c:spPr>
          <c:marker>
            <c:symbol val="diamond"/>
            <c:size val="7"/>
            <c:spPr>
              <a:noFill/>
              <a:ln>
                <a:solidFill>
                  <a:srgbClr val="000090"/>
                </a:solidFill>
              </a:ln>
            </c:spPr>
          </c:marker>
          <c:cat>
            <c:numRef>
              <c:f>Results!$A$9:$A$49</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cat>
          <c:val>
            <c:numRef>
              <c:f>Results!$BC$9:$BC$49</c:f>
              <c:numCache>
                <c:formatCode>General</c:formatCode>
                <c:ptCount val="41"/>
                <c:pt idx="0">
                  <c:v>2.94</c:v>
                </c:pt>
                <c:pt idx="1">
                  <c:v>2.9</c:v>
                </c:pt>
                <c:pt idx="2">
                  <c:v>3.23</c:v>
                </c:pt>
                <c:pt idx="3">
                  <c:v>3.34</c:v>
                </c:pt>
                <c:pt idx="4">
                  <c:v>3.23</c:v>
                </c:pt>
                <c:pt idx="5">
                  <c:v>3.13</c:v>
                </c:pt>
                <c:pt idx="6">
                  <c:v>3.07</c:v>
                </c:pt>
                <c:pt idx="7">
                  <c:v>3.01</c:v>
                </c:pt>
                <c:pt idx="8">
                  <c:v>3.04</c:v>
                </c:pt>
                <c:pt idx="9">
                  <c:v>2.93</c:v>
                </c:pt>
                <c:pt idx="10">
                  <c:v>2.71</c:v>
                </c:pt>
                <c:pt idx="11">
                  <c:v>2.44</c:v>
                </c:pt>
                <c:pt idx="12">
                  <c:v>2.32</c:v>
                </c:pt>
                <c:pt idx="13">
                  <c:v>2.24</c:v>
                </c:pt>
                <c:pt idx="14">
                  <c:v>2.23</c:v>
                </c:pt>
                <c:pt idx="15">
                  <c:v>2.35</c:v>
                </c:pt>
                <c:pt idx="16">
                  <c:v>2.35</c:v>
                </c:pt>
                <c:pt idx="17">
                  <c:v>2.18</c:v>
                </c:pt>
                <c:pt idx="18">
                  <c:v>2.21</c:v>
                </c:pt>
                <c:pt idx="19">
                  <c:v>2.13</c:v>
                </c:pt>
                <c:pt idx="20">
                  <c:v>1.84</c:v>
                </c:pt>
                <c:pt idx="21">
                  <c:v>1.57</c:v>
                </c:pt>
                <c:pt idx="22">
                  <c:v>1.37</c:v>
                </c:pt>
                <c:pt idx="23">
                  <c:v>1.28</c:v>
                </c:pt>
                <c:pt idx="24">
                  <c:v>1.22</c:v>
                </c:pt>
                <c:pt idx="25">
                  <c:v>1.23</c:v>
                </c:pt>
                <c:pt idx="26">
                  <c:v>1.27</c:v>
                </c:pt>
                <c:pt idx="27">
                  <c:v>1.14</c:v>
                </c:pt>
                <c:pt idx="28">
                  <c:v>1.05</c:v>
                </c:pt>
                <c:pt idx="29">
                  <c:v>0.94</c:v>
                </c:pt>
                <c:pt idx="30">
                  <c:v>0.96</c:v>
                </c:pt>
                <c:pt idx="31">
                  <c:v>0.85</c:v>
                </c:pt>
                <c:pt idx="32">
                  <c:v>0.77</c:v>
                </c:pt>
                <c:pt idx="33">
                  <c:v>0.7</c:v>
                </c:pt>
                <c:pt idx="34">
                  <c:v>0.67</c:v>
                </c:pt>
                <c:pt idx="35">
                  <c:v>0.68</c:v>
                </c:pt>
                <c:pt idx="36">
                  <c:v>0.61</c:v>
                </c:pt>
                <c:pt idx="37">
                  <c:v>0.59</c:v>
                </c:pt>
                <c:pt idx="38">
                  <c:v>0.6</c:v>
                </c:pt>
                <c:pt idx="39">
                  <c:v>0.6</c:v>
                </c:pt>
                <c:pt idx="40">
                  <c:v>0.63</c:v>
                </c:pt>
              </c:numCache>
            </c:numRef>
          </c:val>
          <c:smooth val="0"/>
          <c:extLst xmlns:c16r2="http://schemas.microsoft.com/office/drawing/2015/06/chart">
            <c:ext xmlns:c16="http://schemas.microsoft.com/office/drawing/2014/chart" uri="{C3380CC4-5D6E-409C-BE32-E72D297353CC}">
              <c16:uniqueId val="{00000006-79B9-024B-98A8-E5087B5BA6E2}"/>
            </c:ext>
          </c:extLst>
        </c:ser>
        <c:dLbls>
          <c:showLegendKey val="0"/>
          <c:showVal val="0"/>
          <c:showCatName val="0"/>
          <c:showSerName val="0"/>
          <c:showPercent val="0"/>
          <c:showBubbleSize val="0"/>
        </c:dLbls>
        <c:marker val="1"/>
        <c:smooth val="0"/>
        <c:axId val="-2121576952"/>
        <c:axId val="-2121340200"/>
      </c:lineChart>
      <c:catAx>
        <c:axId val="-2121576952"/>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21340200"/>
        <c:crossesAt val="0.0"/>
        <c:auto val="1"/>
        <c:lblAlgn val="ctr"/>
        <c:lblOffset val="100"/>
        <c:tickLblSkip val="5"/>
        <c:tickMarkSkip val="5"/>
        <c:noMultiLvlLbl val="0"/>
      </c:catAx>
      <c:valAx>
        <c:axId val="-2121340200"/>
        <c:scaling>
          <c:orientation val="minMax"/>
          <c:max val="5.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21576952"/>
        <c:crosses val="autoZero"/>
        <c:crossBetween val="midCat"/>
        <c:minorUnit val="1.0"/>
      </c:valAx>
      <c:spPr>
        <a:noFill/>
        <a:ln w="12700">
          <a:solidFill>
            <a:schemeClr val="tx1"/>
          </a:solidFill>
        </a:ln>
      </c:spPr>
    </c:plotArea>
    <c:legend>
      <c:legendPos val="l"/>
      <c:layout>
        <c:manualLayout>
          <c:xMode val="edge"/>
          <c:yMode val="edge"/>
          <c:x val="0.658845274937648"/>
          <c:y val="0.0578216996524083"/>
          <c:w val="0.281076637808334"/>
          <c:h val="0.249517627864085"/>
        </c:manualLayout>
      </c:layout>
      <c:overlay val="1"/>
      <c:spPr>
        <a:solidFill>
          <a:schemeClr val="bg1"/>
        </a:solidFill>
        <a:ln>
          <a:solidFill>
            <a:schemeClr val="tx1"/>
          </a:solidFill>
        </a:ln>
      </c:spPr>
      <c:txPr>
        <a:bodyPr/>
        <a:lstStyle/>
        <a:p>
          <a:pPr>
            <a:defRPr sz="14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16.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935781688691273"/>
          <c:y val="0.052135383414911"/>
          <c:w val="0.861765712121806"/>
          <c:h val="0.841479392778605"/>
        </c:manualLayout>
      </c:layout>
      <c:lineChart>
        <c:grouping val="standard"/>
        <c:varyColors val="0"/>
        <c:ser>
          <c:idx val="3"/>
          <c:order val="0"/>
          <c:tx>
            <c:v>Cochinchina</c:v>
          </c:tx>
          <c:spPr>
            <a:ln w="19050">
              <a:solidFill>
                <a:srgbClr val="FFC000"/>
              </a:solidFill>
            </a:ln>
          </c:spPr>
          <c:marker>
            <c:symbol val="circle"/>
            <c:size val="8"/>
            <c:spPr>
              <a:solidFill>
                <a:srgbClr val="FFC000"/>
              </a:solidFill>
              <a:ln>
                <a:solidFill>
                  <a:schemeClr val="tx1"/>
                </a:solidFill>
              </a:ln>
            </c:spPr>
          </c:marker>
          <c:cat>
            <c:numRef>
              <c:f>DatafigD2!$A$7:$A$37</c:f>
              <c:numCache>
                <c:formatCode>General</c:formatCode>
                <c:ptCount val="3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numCache>
            </c:numRef>
          </c:cat>
          <c:val>
            <c:numRef>
              <c:f>DatafigD2!$D$7:$D$37</c:f>
              <c:numCache>
                <c:formatCode>General</c:formatCode>
                <c:ptCount val="31"/>
                <c:pt idx="0">
                  <c:v>2.014121319428906</c:v>
                </c:pt>
                <c:pt idx="1">
                  <c:v>1.997252583867391</c:v>
                </c:pt>
                <c:pt idx="6">
                  <c:v>2.234047919593421</c:v>
                </c:pt>
                <c:pt idx="7">
                  <c:v>2.140317609371727</c:v>
                </c:pt>
                <c:pt idx="8">
                  <c:v>2.151830855443022</c:v>
                </c:pt>
                <c:pt idx="9">
                  <c:v>2.289798116540942</c:v>
                </c:pt>
                <c:pt idx="10">
                  <c:v>2.511567707006843</c:v>
                </c:pt>
                <c:pt idx="11">
                  <c:v>2.706035279545702</c:v>
                </c:pt>
                <c:pt idx="12">
                  <c:v>2.808497172671074</c:v>
                </c:pt>
                <c:pt idx="13">
                  <c:v>2.873922077160689</c:v>
                </c:pt>
                <c:pt idx="14">
                  <c:v>2.639799236707522</c:v>
                </c:pt>
                <c:pt idx="15">
                  <c:v>2.437413466008243</c:v>
                </c:pt>
                <c:pt idx="17">
                  <c:v>2.46467514810855</c:v>
                </c:pt>
                <c:pt idx="18">
                  <c:v>2.174672401863415</c:v>
                </c:pt>
                <c:pt idx="19">
                  <c:v>2.186000810340723</c:v>
                </c:pt>
                <c:pt idx="20">
                  <c:v>2.814338236165376</c:v>
                </c:pt>
                <c:pt idx="22">
                  <c:v>0.994199156920994</c:v>
                </c:pt>
                <c:pt idx="23">
                  <c:v>0.82654908806394</c:v>
                </c:pt>
                <c:pt idx="24">
                  <c:v>1.082467988656094</c:v>
                </c:pt>
                <c:pt idx="25">
                  <c:v>1.269273997501451</c:v>
                </c:pt>
                <c:pt idx="27">
                  <c:v>0.896821573325374</c:v>
                </c:pt>
                <c:pt idx="29">
                  <c:v>0.607165555711042</c:v>
                </c:pt>
              </c:numCache>
            </c:numRef>
          </c:val>
          <c:smooth val="0"/>
          <c:extLst xmlns:c16r2="http://schemas.microsoft.com/office/drawing/2015/06/chart">
            <c:ext xmlns:c16="http://schemas.microsoft.com/office/drawing/2014/chart" uri="{C3380CC4-5D6E-409C-BE32-E72D297353CC}">
              <c16:uniqueId val="{00000000-483A-394F-8F45-0F4D18C10BE5}"/>
            </c:ext>
          </c:extLst>
        </c:ser>
        <c:ser>
          <c:idx val="0"/>
          <c:order val="1"/>
          <c:tx>
            <c:v>Annam</c:v>
          </c:tx>
          <c:spPr>
            <a:ln w="19050">
              <a:solidFill>
                <a:schemeClr val="accent4"/>
              </a:solidFill>
            </a:ln>
          </c:spPr>
          <c:marker>
            <c:symbol val="triangle"/>
            <c:size val="8"/>
            <c:spPr>
              <a:solidFill>
                <a:schemeClr val="accent4"/>
              </a:solidFill>
              <a:ln>
                <a:solidFill>
                  <a:schemeClr val="tx1"/>
                </a:solidFill>
              </a:ln>
            </c:spPr>
          </c:marker>
          <c:cat>
            <c:numRef>
              <c:f>DatafigD2!$A$7:$A$37</c:f>
              <c:numCache>
                <c:formatCode>General</c:formatCode>
                <c:ptCount val="3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numCache>
            </c:numRef>
          </c:cat>
          <c:val>
            <c:numRef>
              <c:f>DatafigD2!$F$7:$F$37</c:f>
              <c:numCache>
                <c:formatCode>General</c:formatCode>
                <c:ptCount val="31"/>
                <c:pt idx="1">
                  <c:v>1.290561033791409</c:v>
                </c:pt>
                <c:pt idx="2">
                  <c:v>1.534938971570395</c:v>
                </c:pt>
                <c:pt idx="3">
                  <c:v>1.504098898707538</c:v>
                </c:pt>
                <c:pt idx="4">
                  <c:v>1.586060258263274</c:v>
                </c:pt>
                <c:pt idx="5">
                  <c:v>1.886275227946328</c:v>
                </c:pt>
                <c:pt idx="6">
                  <c:v>1.522651564982035</c:v>
                </c:pt>
                <c:pt idx="7">
                  <c:v>1.871684577945279</c:v>
                </c:pt>
                <c:pt idx="8">
                  <c:v>1.930928919080314</c:v>
                </c:pt>
                <c:pt idx="9">
                  <c:v>1.729156702859092</c:v>
                </c:pt>
                <c:pt idx="10">
                  <c:v>2.020818249538493</c:v>
                </c:pt>
                <c:pt idx="11">
                  <c:v>2.272942724462881</c:v>
                </c:pt>
                <c:pt idx="12">
                  <c:v>2.501702170360134</c:v>
                </c:pt>
                <c:pt idx="13">
                  <c:v>2.745686121276824</c:v>
                </c:pt>
                <c:pt idx="14">
                  <c:v>2.820088579960382</c:v>
                </c:pt>
                <c:pt idx="15">
                  <c:v>2.60271907116679</c:v>
                </c:pt>
                <c:pt idx="16">
                  <c:v>2.599609024336251</c:v>
                </c:pt>
                <c:pt idx="17">
                  <c:v>2.010919759100102</c:v>
                </c:pt>
                <c:pt idx="18">
                  <c:v>1.918861634666357</c:v>
                </c:pt>
                <c:pt idx="19">
                  <c:v>1.77675381043707</c:v>
                </c:pt>
                <c:pt idx="20">
                  <c:v>1.703962397713122</c:v>
                </c:pt>
                <c:pt idx="21">
                  <c:v>1.463489355757902</c:v>
                </c:pt>
                <c:pt idx="22">
                  <c:v>1.385114741495061</c:v>
                </c:pt>
              </c:numCache>
            </c:numRef>
          </c:val>
          <c:smooth val="0"/>
          <c:extLst xmlns:c16r2="http://schemas.microsoft.com/office/drawing/2015/06/chart">
            <c:ext xmlns:c16="http://schemas.microsoft.com/office/drawing/2014/chart" uri="{C3380CC4-5D6E-409C-BE32-E72D297353CC}">
              <c16:uniqueId val="{00000001-483A-394F-8F45-0F4D18C10BE5}"/>
            </c:ext>
          </c:extLst>
        </c:ser>
        <c:ser>
          <c:idx val="4"/>
          <c:order val="2"/>
          <c:tx>
            <c:v>Tonkin</c:v>
          </c:tx>
          <c:spPr>
            <a:ln w="19050">
              <a:solidFill>
                <a:schemeClr val="accent1"/>
              </a:solidFill>
            </a:ln>
          </c:spPr>
          <c:marker>
            <c:symbol val="diamond"/>
            <c:size val="8"/>
            <c:spPr>
              <a:solidFill>
                <a:schemeClr val="accent1"/>
              </a:solidFill>
              <a:ln>
                <a:solidFill>
                  <a:schemeClr val="tx1"/>
                </a:solidFill>
              </a:ln>
            </c:spPr>
          </c:marker>
          <c:cat>
            <c:numRef>
              <c:f>DatafigD2!$A$7:$A$37</c:f>
              <c:numCache>
                <c:formatCode>General</c:formatCode>
                <c:ptCount val="3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numCache>
            </c:numRef>
          </c:cat>
          <c:val>
            <c:numRef>
              <c:f>DatafigD2!$B$7:$B$37</c:f>
              <c:numCache>
                <c:formatCode>General</c:formatCode>
                <c:ptCount val="31"/>
                <c:pt idx="1">
                  <c:v>2.541684730688238</c:v>
                </c:pt>
                <c:pt idx="2">
                  <c:v>2.614915694870005</c:v>
                </c:pt>
                <c:pt idx="3">
                  <c:v>2.718984257242992</c:v>
                </c:pt>
                <c:pt idx="4">
                  <c:v>2.480709994906261</c:v>
                </c:pt>
                <c:pt idx="5">
                  <c:v>2.177627655899176</c:v>
                </c:pt>
                <c:pt idx="6">
                  <c:v>2.889972086352497</c:v>
                </c:pt>
                <c:pt idx="7">
                  <c:v>2.078258356257693</c:v>
                </c:pt>
                <c:pt idx="8">
                  <c:v>2.388944509302617</c:v>
                </c:pt>
                <c:pt idx="9">
                  <c:v>2.278875882954694</c:v>
                </c:pt>
                <c:pt idx="10">
                  <c:v>2.615202270777328</c:v>
                </c:pt>
                <c:pt idx="11">
                  <c:v>3.415999603949837</c:v>
                </c:pt>
                <c:pt idx="12">
                  <c:v>3.660185347414381</c:v>
                </c:pt>
                <c:pt idx="13">
                  <c:v>3.773918440821561</c:v>
                </c:pt>
                <c:pt idx="14">
                  <c:v>4.080912562141564</c:v>
                </c:pt>
                <c:pt idx="15">
                  <c:v>3.151316254116742</c:v>
                </c:pt>
                <c:pt idx="16">
                  <c:v>3.199247200989686</c:v>
                </c:pt>
                <c:pt idx="17">
                  <c:v>2.810653997243214</c:v>
                </c:pt>
                <c:pt idx="18">
                  <c:v>2.642710204879749</c:v>
                </c:pt>
                <c:pt idx="19">
                  <c:v>2.750217053321154</c:v>
                </c:pt>
                <c:pt idx="20">
                  <c:v>3.697198707791042</c:v>
                </c:pt>
                <c:pt idx="21">
                  <c:v>4.081384766605765</c:v>
                </c:pt>
                <c:pt idx="22">
                  <c:v>3.357541964036318</c:v>
                </c:pt>
                <c:pt idx="23">
                  <c:v>2.955687541693594</c:v>
                </c:pt>
              </c:numCache>
            </c:numRef>
          </c:val>
          <c:smooth val="0"/>
          <c:extLst xmlns:c16r2="http://schemas.microsoft.com/office/drawing/2015/06/chart">
            <c:ext xmlns:c16="http://schemas.microsoft.com/office/drawing/2014/chart" uri="{C3380CC4-5D6E-409C-BE32-E72D297353CC}">
              <c16:uniqueId val="{00000002-483A-394F-8F45-0F4D18C10BE5}"/>
            </c:ext>
          </c:extLst>
        </c:ser>
        <c:ser>
          <c:idx val="2"/>
          <c:order val="3"/>
          <c:tx>
            <c:v>Laos</c:v>
          </c:tx>
          <c:spPr>
            <a:ln w="19050">
              <a:solidFill>
                <a:schemeClr val="accent3"/>
              </a:solidFill>
            </a:ln>
          </c:spPr>
          <c:marker>
            <c:symbol val="square"/>
            <c:size val="8"/>
            <c:spPr>
              <a:solidFill>
                <a:schemeClr val="accent3"/>
              </a:solidFill>
              <a:ln>
                <a:solidFill>
                  <a:schemeClr val="tx1"/>
                </a:solidFill>
              </a:ln>
            </c:spPr>
          </c:marker>
          <c:cat>
            <c:numRef>
              <c:f>DatafigD2!$A$7:$A$37</c:f>
              <c:numCache>
                <c:formatCode>General</c:formatCode>
                <c:ptCount val="3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numCache>
            </c:numRef>
          </c:cat>
          <c:val>
            <c:numRef>
              <c:f>DatafigD2!$E$7:$E$37</c:f>
              <c:numCache>
                <c:formatCode>General</c:formatCode>
                <c:ptCount val="31"/>
                <c:pt idx="1">
                  <c:v>1.421531850271593</c:v>
                </c:pt>
                <c:pt idx="2">
                  <c:v>1.375575421530011</c:v>
                </c:pt>
                <c:pt idx="3">
                  <c:v>1.40072237289913</c:v>
                </c:pt>
                <c:pt idx="4">
                  <c:v>1.467112607717442</c:v>
                </c:pt>
                <c:pt idx="5">
                  <c:v>1.79515727288438</c:v>
                </c:pt>
                <c:pt idx="6">
                  <c:v>1.466170247324857</c:v>
                </c:pt>
                <c:pt idx="7">
                  <c:v>1.690067999439484</c:v>
                </c:pt>
                <c:pt idx="8">
                  <c:v>2.042739595388369</c:v>
                </c:pt>
                <c:pt idx="9">
                  <c:v>2.172429693488264</c:v>
                </c:pt>
                <c:pt idx="10">
                  <c:v>2.129290111764597</c:v>
                </c:pt>
                <c:pt idx="11">
                  <c:v>2.672238823124299</c:v>
                </c:pt>
                <c:pt idx="12">
                  <c:v>2.648675057392141</c:v>
                </c:pt>
                <c:pt idx="13">
                  <c:v>2.69956770114706</c:v>
                </c:pt>
                <c:pt idx="14">
                  <c:v>2.70823829151239</c:v>
                </c:pt>
                <c:pt idx="15">
                  <c:v>2.634145529459559</c:v>
                </c:pt>
                <c:pt idx="16">
                  <c:v>2.42639267013325</c:v>
                </c:pt>
                <c:pt idx="17">
                  <c:v>1.956464553981917</c:v>
                </c:pt>
                <c:pt idx="18">
                  <c:v>1.729869019799678</c:v>
                </c:pt>
                <c:pt idx="19">
                  <c:v>1.587106654532257</c:v>
                </c:pt>
                <c:pt idx="20">
                  <c:v>1.37716391214975</c:v>
                </c:pt>
                <c:pt idx="21">
                  <c:v>1.558243319454383</c:v>
                </c:pt>
                <c:pt idx="22">
                  <c:v>1.7525206291025</c:v>
                </c:pt>
              </c:numCache>
            </c:numRef>
          </c:val>
          <c:smooth val="0"/>
          <c:extLst xmlns:c16r2="http://schemas.microsoft.com/office/drawing/2015/06/chart">
            <c:ext xmlns:c16="http://schemas.microsoft.com/office/drawing/2014/chart" uri="{C3380CC4-5D6E-409C-BE32-E72D297353CC}">
              <c16:uniqueId val="{00000003-483A-394F-8F45-0F4D18C10BE5}"/>
            </c:ext>
          </c:extLst>
        </c:ser>
        <c:ser>
          <c:idx val="1"/>
          <c:order val="4"/>
          <c:tx>
            <c:v>Cambodia</c:v>
          </c:tx>
          <c:spPr>
            <a:ln w="19050">
              <a:solidFill>
                <a:schemeClr val="accent2"/>
              </a:solidFill>
            </a:ln>
          </c:spPr>
          <c:marker>
            <c:symbol val="square"/>
            <c:size val="8"/>
            <c:spPr>
              <a:solidFill>
                <a:schemeClr val="accent2"/>
              </a:solidFill>
              <a:ln>
                <a:solidFill>
                  <a:schemeClr val="tx1"/>
                </a:solidFill>
              </a:ln>
            </c:spPr>
          </c:marker>
          <c:cat>
            <c:numRef>
              <c:f>DatafigD2!$A$7:$A$37</c:f>
              <c:numCache>
                <c:formatCode>General</c:formatCode>
                <c:ptCount val="3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numCache>
            </c:numRef>
          </c:cat>
          <c:val>
            <c:numRef>
              <c:f>DatafigD2!$C$7:$C$37</c:f>
              <c:numCache>
                <c:formatCode>General</c:formatCode>
                <c:ptCount val="31"/>
                <c:pt idx="0">
                  <c:v>2.077045932679038</c:v>
                </c:pt>
                <c:pt idx="1">
                  <c:v>2.07029361111016</c:v>
                </c:pt>
                <c:pt idx="3">
                  <c:v>1.792137461045511</c:v>
                </c:pt>
                <c:pt idx="4">
                  <c:v>1.871988546405474</c:v>
                </c:pt>
                <c:pt idx="5">
                  <c:v>2.287358809164252</c:v>
                </c:pt>
                <c:pt idx="6">
                  <c:v>1.937191126641876</c:v>
                </c:pt>
                <c:pt idx="7">
                  <c:v>2.336045884916455</c:v>
                </c:pt>
                <c:pt idx="8">
                  <c:v>2.511194644076383</c:v>
                </c:pt>
                <c:pt idx="9">
                  <c:v>2.511987556277961</c:v>
                </c:pt>
                <c:pt idx="10">
                  <c:v>2.918630125761665</c:v>
                </c:pt>
                <c:pt idx="11">
                  <c:v>3.188854843112053</c:v>
                </c:pt>
                <c:pt idx="12">
                  <c:v>3.440941651289971</c:v>
                </c:pt>
                <c:pt idx="13">
                  <c:v>3.2381488587235</c:v>
                </c:pt>
                <c:pt idx="14">
                  <c:v>3.430407354943671</c:v>
                </c:pt>
                <c:pt idx="15">
                  <c:v>3.260597670354867</c:v>
                </c:pt>
                <c:pt idx="16">
                  <c:v>3.158452919287672</c:v>
                </c:pt>
                <c:pt idx="17">
                  <c:v>2.497017216693203</c:v>
                </c:pt>
                <c:pt idx="18">
                  <c:v>2.480255820209017</c:v>
                </c:pt>
                <c:pt idx="19">
                  <c:v>2.309091549948155</c:v>
                </c:pt>
                <c:pt idx="20">
                  <c:v>2.390251793993962</c:v>
                </c:pt>
                <c:pt idx="21">
                  <c:v>2.548547931857497</c:v>
                </c:pt>
                <c:pt idx="22">
                  <c:v>2.653438684331913</c:v>
                </c:pt>
                <c:pt idx="23">
                  <c:v>2.696176017539788</c:v>
                </c:pt>
                <c:pt idx="24">
                  <c:v>2.025111463977389</c:v>
                </c:pt>
                <c:pt idx="25">
                  <c:v>2.762827335027575</c:v>
                </c:pt>
              </c:numCache>
            </c:numRef>
          </c:val>
          <c:smooth val="0"/>
          <c:extLst xmlns:c16r2="http://schemas.microsoft.com/office/drawing/2015/06/chart">
            <c:ext xmlns:c16="http://schemas.microsoft.com/office/drawing/2014/chart" uri="{C3380CC4-5D6E-409C-BE32-E72D297353CC}">
              <c16:uniqueId val="{00000004-483A-394F-8F45-0F4D18C10BE5}"/>
            </c:ext>
          </c:extLst>
        </c:ser>
        <c:dLbls>
          <c:showLegendKey val="0"/>
          <c:showVal val="0"/>
          <c:showCatName val="0"/>
          <c:showSerName val="0"/>
          <c:showPercent val="0"/>
          <c:showBubbleSize val="0"/>
        </c:dLbls>
        <c:marker val="1"/>
        <c:smooth val="0"/>
        <c:axId val="2141750504"/>
        <c:axId val="-2116557992"/>
      </c:lineChart>
      <c:catAx>
        <c:axId val="2141750504"/>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16557992"/>
        <c:crossesAt val="0.0"/>
        <c:auto val="1"/>
        <c:lblAlgn val="ctr"/>
        <c:lblOffset val="100"/>
        <c:tickLblSkip val="5"/>
        <c:tickMarkSkip val="5"/>
        <c:noMultiLvlLbl val="0"/>
      </c:catAx>
      <c:valAx>
        <c:axId val="-2116557992"/>
        <c:scaling>
          <c:orientation val="minMax"/>
          <c:max val="5.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41750504"/>
        <c:crosses val="autoZero"/>
        <c:crossBetween val="midCat"/>
        <c:minorUnit val="1.0"/>
      </c:valAx>
      <c:spPr>
        <a:noFill/>
        <a:ln w="12700">
          <a:solidFill>
            <a:schemeClr val="tx1"/>
          </a:solidFill>
        </a:ln>
      </c:spPr>
    </c:plotArea>
    <c:legend>
      <c:legendPos val="l"/>
      <c:layout>
        <c:manualLayout>
          <c:xMode val="edge"/>
          <c:yMode val="edge"/>
          <c:x val="0.746599443554705"/>
          <c:y val="0.0645784564091651"/>
          <c:w val="0.200731836898507"/>
          <c:h val="0.241932680712208"/>
        </c:manualLayout>
      </c:layout>
      <c:overlay val="1"/>
      <c:spPr>
        <a:solidFill>
          <a:schemeClr val="bg1"/>
        </a:solidFill>
        <a:ln>
          <a:solidFill>
            <a:schemeClr val="tx1"/>
          </a:solidFill>
        </a:ln>
      </c:spPr>
      <c:txPr>
        <a:bodyPr/>
        <a:lstStyle/>
        <a:p>
          <a:pPr>
            <a:defRPr sz="14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17.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0.0837554109037608"/>
          <c:y val="0.0364145738579532"/>
          <c:w val="0.892402314910086"/>
          <c:h val="0.834915158013004"/>
        </c:manualLayout>
      </c:layout>
      <c:areaChart>
        <c:grouping val="stacked"/>
        <c:varyColors val="0"/>
        <c:ser>
          <c:idx val="1"/>
          <c:order val="0"/>
          <c:tx>
            <c:v>Europeans</c:v>
          </c:tx>
          <c:spPr>
            <a:pattFill prst="pct25">
              <a:fgClr>
                <a:schemeClr val="accent5"/>
              </a:fgClr>
              <a:bgClr>
                <a:prstClr val="white"/>
              </a:bgClr>
            </a:pattFill>
            <a:ln w="12700" cmpd="sng">
              <a:solidFill>
                <a:schemeClr val="tx1"/>
              </a:solidFill>
            </a:ln>
          </c:spPr>
          <c:cat>
            <c:numRef>
              <c:f>Tunisia_Results!$A$34:$A$44</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Tunisia_Results!$J$34:$J$44</c:f>
              <c:numCache>
                <c:formatCode>General</c:formatCode>
                <c:ptCount val="11"/>
                <c:pt idx="0">
                  <c:v>10.63205855116078</c:v>
                </c:pt>
                <c:pt idx="1">
                  <c:v>10.90280546885053</c:v>
                </c:pt>
                <c:pt idx="2">
                  <c:v>9.445445627710247</c:v>
                </c:pt>
                <c:pt idx="3">
                  <c:v>10.15483393355147</c:v>
                </c:pt>
                <c:pt idx="4">
                  <c:v>10.86422223939269</c:v>
                </c:pt>
                <c:pt idx="5">
                  <c:v>11.57361054523391</c:v>
                </c:pt>
                <c:pt idx="6">
                  <c:v>12.28299885107513</c:v>
                </c:pt>
                <c:pt idx="7">
                  <c:v>11.56669888865165</c:v>
                </c:pt>
                <c:pt idx="8">
                  <c:v>11.83795468934905</c:v>
                </c:pt>
                <c:pt idx="9">
                  <c:v>12.34681440841543</c:v>
                </c:pt>
                <c:pt idx="10">
                  <c:v>10.97108316034137</c:v>
                </c:pt>
              </c:numCache>
            </c:numRef>
          </c:val>
          <c:extLst xmlns:c16r2="http://schemas.microsoft.com/office/drawing/2015/06/chart">
            <c:ext xmlns:c16="http://schemas.microsoft.com/office/drawing/2014/chart" uri="{C3380CC4-5D6E-409C-BE32-E72D297353CC}">
              <c16:uniqueId val="{00000000-5704-0F4B-86C7-CFBF7B296AB6}"/>
            </c:ext>
          </c:extLst>
        </c:ser>
        <c:ser>
          <c:idx val="0"/>
          <c:order val="1"/>
          <c:tx>
            <c:v>Tunisians</c:v>
          </c:tx>
          <c:spPr>
            <a:solidFill>
              <a:schemeClr val="accent5"/>
            </a:solidFill>
            <a:ln w="12700" cmpd="sng">
              <a:solidFill>
                <a:schemeClr val="tx1"/>
              </a:solidFill>
            </a:ln>
          </c:spPr>
          <c:cat>
            <c:numRef>
              <c:f>Tunisia_Results!$A$34:$A$44</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Tunisia_Results!$K$34:$K$44</c:f>
              <c:numCache>
                <c:formatCode>0.00</c:formatCode>
                <c:ptCount val="11"/>
                <c:pt idx="0">
                  <c:v>2.454406972342852</c:v>
                </c:pt>
                <c:pt idx="1">
                  <c:v>2.593417372236756</c:v>
                </c:pt>
                <c:pt idx="2">
                  <c:v>1.677779473710375</c:v>
                </c:pt>
                <c:pt idx="3" formatCode="General">
                  <c:v>1.802041631495832</c:v>
                </c:pt>
                <c:pt idx="4" formatCode="General">
                  <c:v>1.92630378928129</c:v>
                </c:pt>
                <c:pt idx="5" formatCode="General">
                  <c:v>2.050565947066746</c:v>
                </c:pt>
                <c:pt idx="6">
                  <c:v>2.174828104852203</c:v>
                </c:pt>
                <c:pt idx="7">
                  <c:v>2.497832620257549</c:v>
                </c:pt>
                <c:pt idx="8">
                  <c:v>2.214648519050922</c:v>
                </c:pt>
                <c:pt idx="9">
                  <c:v>2.633532132215674</c:v>
                </c:pt>
                <c:pt idx="10">
                  <c:v>2.540538182935226</c:v>
                </c:pt>
              </c:numCache>
            </c:numRef>
          </c:val>
          <c:extLst xmlns:c16r2="http://schemas.microsoft.com/office/drawing/2015/06/chart">
            <c:ext xmlns:c16="http://schemas.microsoft.com/office/drawing/2014/chart" uri="{C3380CC4-5D6E-409C-BE32-E72D297353CC}">
              <c16:uniqueId val="{00000001-5704-0F4B-86C7-CFBF7B296AB6}"/>
            </c:ext>
          </c:extLst>
        </c:ser>
        <c:dLbls>
          <c:showLegendKey val="0"/>
          <c:showVal val="0"/>
          <c:showCatName val="0"/>
          <c:showSerName val="0"/>
          <c:showPercent val="0"/>
          <c:showBubbleSize val="0"/>
        </c:dLbls>
        <c:axId val="-2147210296"/>
        <c:axId val="-2147217016"/>
      </c:areaChart>
      <c:dateAx>
        <c:axId val="-2147210296"/>
        <c:scaling>
          <c:orientation val="minMax"/>
        </c:scaling>
        <c:delete val="0"/>
        <c:axPos val="b"/>
        <c:majorGridlines>
          <c:spPr>
            <a:ln w="3175" cmpd="sng">
              <a:solidFill>
                <a:schemeClr val="bg1">
                  <a:lumMod val="75000"/>
                </a:schemeClr>
              </a:solidFill>
              <a:prstDash val="sysDash"/>
            </a:ln>
          </c:spPr>
        </c:majorGridlines>
        <c:numFmt formatCode="General" sourceLinked="1"/>
        <c:majorTickMark val="out"/>
        <c:minorTickMark val="none"/>
        <c:tickLblPos val="nextTo"/>
        <c:spPr>
          <a:ln w="12700">
            <a:solidFill>
              <a:schemeClr val="tx1"/>
            </a:solidFill>
          </a:ln>
        </c:spPr>
        <c:txPr>
          <a:bodyPr rot="-5400000" vert="horz"/>
          <a:lstStyle/>
          <a:p>
            <a:pPr>
              <a:defRPr sz="1400"/>
            </a:pPr>
            <a:endParaRPr lang="en-US"/>
          </a:p>
        </c:txPr>
        <c:crossAx val="-2147217016"/>
        <c:crosses val="autoZero"/>
        <c:auto val="0"/>
        <c:lblOffset val="100"/>
        <c:baseTimeUnit val="days"/>
        <c:majorUnit val="1.0"/>
        <c:majorTimeUnit val="days"/>
      </c:dateAx>
      <c:valAx>
        <c:axId val="-2147217016"/>
        <c:scaling>
          <c:orientation val="minMax"/>
          <c:max val="20.0"/>
          <c:min val="0.0"/>
        </c:scaling>
        <c:delete val="0"/>
        <c:axPos val="l"/>
        <c:majorGridlines>
          <c:spPr>
            <a:ln w="3175" cmpd="sng">
              <a:solidFill>
                <a:schemeClr val="bg1">
                  <a:lumMod val="75000"/>
                </a:schemeClr>
              </a:solidFill>
              <a:prstDash val="sysDash"/>
            </a:ln>
          </c:spPr>
        </c:majorGridlines>
        <c:title>
          <c:tx>
            <c:rich>
              <a:bodyPr rot="-5400000" vert="horz"/>
              <a:lstStyle/>
              <a:p>
                <a:pPr>
                  <a:defRPr b="0"/>
                </a:pPr>
                <a:r>
                  <a:rPr lang="en-US" b="0"/>
                  <a:t>%</a:t>
                </a:r>
              </a:p>
            </c:rich>
          </c:tx>
          <c:layout/>
          <c:overlay val="0"/>
        </c:title>
        <c:numFmt formatCode="General" sourceLinked="1"/>
        <c:majorTickMark val="out"/>
        <c:minorTickMark val="none"/>
        <c:tickLblPos val="nextTo"/>
        <c:spPr>
          <a:ln w="12700">
            <a:solidFill>
              <a:schemeClr val="tx1"/>
            </a:solidFill>
          </a:ln>
        </c:spPr>
        <c:crossAx val="-2147210296"/>
        <c:crosses val="autoZero"/>
        <c:crossBetween val="midCat"/>
        <c:majorUnit val="4.0"/>
      </c:valAx>
      <c:spPr>
        <a:ln>
          <a:solidFill>
            <a:schemeClr val="tx1"/>
          </a:solidFill>
        </a:ln>
      </c:spPr>
    </c:plotArea>
    <c:legend>
      <c:legendPos val="r"/>
      <c:layout>
        <c:manualLayout>
          <c:xMode val="edge"/>
          <c:yMode val="edge"/>
          <c:x val="0.180498343821198"/>
          <c:y val="0.0424929809092179"/>
          <c:w val="0.334384764214435"/>
          <c:h val="0.115210942826445"/>
        </c:manualLayout>
      </c:layout>
      <c:overlay val="1"/>
      <c:spPr>
        <a:solidFill>
          <a:srgbClr val="FFFFFF"/>
        </a:solidFill>
        <a:ln>
          <a:solidFill>
            <a:srgbClr val="000000"/>
          </a:solidFill>
        </a:ln>
      </c:spPr>
      <c:txPr>
        <a:bodyPr/>
        <a:lstStyle/>
        <a:p>
          <a:pPr>
            <a:defRPr sz="1400"/>
          </a:pPr>
          <a:endParaRPr lang="en-US"/>
        </a:p>
      </c:txPr>
    </c:legend>
    <c:plotVisOnly val="1"/>
    <c:dispBlanksAs val="span"/>
    <c:showDLblsOverMax val="0"/>
  </c:chart>
  <c:spPr>
    <a:ln>
      <a:noFill/>
    </a:ln>
  </c:spPr>
  <c:txPr>
    <a:bodyPr/>
    <a:lstStyle/>
    <a:p>
      <a:pPr>
        <a:defRPr sz="1200">
          <a:latin typeface="Arial"/>
          <a:cs typeface="Arial"/>
        </a:defRPr>
      </a:pPr>
      <a:endParaRPr lang="en-US"/>
    </a:p>
  </c:txPr>
  <c:printSettings>
    <c:headerFooter/>
    <c:pageMargins b="1.0" l="0.75" r="0.75" t="1.0" header="0.5" footer="0.5"/>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0.0837554109037608"/>
          <c:y val="0.0364145738579532"/>
          <c:w val="0.892402314910086"/>
          <c:h val="0.834915158013004"/>
        </c:manualLayout>
      </c:layout>
      <c:areaChart>
        <c:grouping val="stacked"/>
        <c:varyColors val="0"/>
        <c:ser>
          <c:idx val="1"/>
          <c:order val="0"/>
          <c:tx>
            <c:v>White</c:v>
          </c:tx>
          <c:spPr>
            <a:pattFill prst="pct25">
              <a:fgClr>
                <a:srgbClr val="008000"/>
              </a:fgClr>
              <a:bgClr>
                <a:prstClr val="white"/>
              </a:bgClr>
            </a:pattFill>
            <a:ln w="12700" cmpd="sng">
              <a:solidFill>
                <a:schemeClr val="tx1"/>
              </a:solidFill>
            </a:ln>
          </c:spPr>
          <c:cat>
            <c:numRef>
              <c:f>Sheet1!$A$4:$A$35</c:f>
              <c:numCache>
                <c:formatCode>General</c:formatCode>
                <c:ptCount val="32"/>
                <c:pt idx="0">
                  <c:v>1956.0</c:v>
                </c:pt>
                <c:pt idx="1">
                  <c:v>1957.0</c:v>
                </c:pt>
                <c:pt idx="2">
                  <c:v>1958.0</c:v>
                </c:pt>
                <c:pt idx="3">
                  <c:v>1959.0</c:v>
                </c:pt>
                <c:pt idx="4">
                  <c:v>1960.0</c:v>
                </c:pt>
                <c:pt idx="5">
                  <c:v>1961.0</c:v>
                </c:pt>
                <c:pt idx="6">
                  <c:v>1962.0</c:v>
                </c:pt>
                <c:pt idx="7">
                  <c:v>1963.0</c:v>
                </c:pt>
                <c:pt idx="8">
                  <c:v>1964.0</c:v>
                </c:pt>
                <c:pt idx="9">
                  <c:v>1965.0</c:v>
                </c:pt>
                <c:pt idx="10">
                  <c:v>1966.0</c:v>
                </c:pt>
                <c:pt idx="11">
                  <c:v>1967.0</c:v>
                </c:pt>
                <c:pt idx="12">
                  <c:v>1968.0</c:v>
                </c:pt>
                <c:pt idx="13">
                  <c:v>1969.0</c:v>
                </c:pt>
                <c:pt idx="14">
                  <c:v>1970.0</c:v>
                </c:pt>
                <c:pt idx="15">
                  <c:v>1971.0</c:v>
                </c:pt>
                <c:pt idx="16">
                  <c:v>1972.0</c:v>
                </c:pt>
                <c:pt idx="17">
                  <c:v>1973.0</c:v>
                </c:pt>
                <c:pt idx="18">
                  <c:v>1974.0</c:v>
                </c:pt>
                <c:pt idx="19">
                  <c:v>1975.0</c:v>
                </c:pt>
                <c:pt idx="20">
                  <c:v>1976.0</c:v>
                </c:pt>
                <c:pt idx="21">
                  <c:v>1977.0</c:v>
                </c:pt>
                <c:pt idx="22">
                  <c:v>1978.0</c:v>
                </c:pt>
                <c:pt idx="23">
                  <c:v>1979.0</c:v>
                </c:pt>
                <c:pt idx="24">
                  <c:v>1980.0</c:v>
                </c:pt>
                <c:pt idx="25">
                  <c:v>1981.0</c:v>
                </c:pt>
                <c:pt idx="26">
                  <c:v>1982.0</c:v>
                </c:pt>
                <c:pt idx="27">
                  <c:v>1983.0</c:v>
                </c:pt>
                <c:pt idx="28">
                  <c:v>1984.0</c:v>
                </c:pt>
                <c:pt idx="29">
                  <c:v>1985.0</c:v>
                </c:pt>
                <c:pt idx="30">
                  <c:v>1986.0</c:v>
                </c:pt>
                <c:pt idx="31">
                  <c:v>1987.0</c:v>
                </c:pt>
              </c:numCache>
            </c:numRef>
          </c:cat>
          <c:val>
            <c:numRef>
              <c:f>Sheet1!$M$4:$M$35</c:f>
              <c:numCache>
                <c:formatCode>General</c:formatCode>
                <c:ptCount val="32"/>
                <c:pt idx="0">
                  <c:v>17.13038638038819</c:v>
                </c:pt>
                <c:pt idx="1">
                  <c:v>16.81397245077309</c:v>
                </c:pt>
                <c:pt idx="2">
                  <c:v>16.30729515547824</c:v>
                </c:pt>
                <c:pt idx="3">
                  <c:v>15.76070181217175</c:v>
                </c:pt>
                <c:pt idx="4">
                  <c:v>15.1671523765423</c:v>
                </c:pt>
                <c:pt idx="5">
                  <c:v>14.57360294091284</c:v>
                </c:pt>
                <c:pt idx="6">
                  <c:v>15.40170834284296</c:v>
                </c:pt>
                <c:pt idx="7">
                  <c:v>16.22981374477307</c:v>
                </c:pt>
                <c:pt idx="8">
                  <c:v>16.79861529993917</c:v>
                </c:pt>
                <c:pt idx="9">
                  <c:v>16.29635533300072</c:v>
                </c:pt>
                <c:pt idx="10">
                  <c:v>15.93065991561977</c:v>
                </c:pt>
                <c:pt idx="11">
                  <c:v>15.56496449823883</c:v>
                </c:pt>
                <c:pt idx="12">
                  <c:v>16.00777536046121</c:v>
                </c:pt>
                <c:pt idx="13">
                  <c:v>16.4505862226836</c:v>
                </c:pt>
                <c:pt idx="14">
                  <c:v>16.15362172198092</c:v>
                </c:pt>
                <c:pt idx="15">
                  <c:v>15.85665722127823</c:v>
                </c:pt>
                <c:pt idx="16">
                  <c:v>15.85977428332334</c:v>
                </c:pt>
                <c:pt idx="17">
                  <c:v>15.86289134536844</c:v>
                </c:pt>
                <c:pt idx="18">
                  <c:v>15.86600840741355</c:v>
                </c:pt>
                <c:pt idx="19">
                  <c:v>14.94808303014387</c:v>
                </c:pt>
                <c:pt idx="20">
                  <c:v>14.20767753605399</c:v>
                </c:pt>
                <c:pt idx="21">
                  <c:v>13.46727204196411</c:v>
                </c:pt>
                <c:pt idx="22">
                  <c:v>12.72686654787423</c:v>
                </c:pt>
                <c:pt idx="23">
                  <c:v>12.20206019604687</c:v>
                </c:pt>
                <c:pt idx="24">
                  <c:v>13.30314400987594</c:v>
                </c:pt>
                <c:pt idx="25">
                  <c:v>13.85264741348861</c:v>
                </c:pt>
                <c:pt idx="26">
                  <c:v>14.6267877631223</c:v>
                </c:pt>
                <c:pt idx="27">
                  <c:v>13.85259043300297</c:v>
                </c:pt>
                <c:pt idx="28">
                  <c:v>13.6770913889095</c:v>
                </c:pt>
                <c:pt idx="29">
                  <c:v>12.90599746158367</c:v>
                </c:pt>
                <c:pt idx="30">
                  <c:v>12.49249560305881</c:v>
                </c:pt>
                <c:pt idx="31">
                  <c:v>10.601774447811</c:v>
                </c:pt>
              </c:numCache>
            </c:numRef>
          </c:val>
          <c:extLst xmlns:c16r2="http://schemas.microsoft.com/office/drawing/2015/06/chart">
            <c:ext xmlns:c16="http://schemas.microsoft.com/office/drawing/2014/chart" uri="{C3380CC4-5D6E-409C-BE32-E72D297353CC}">
              <c16:uniqueId val="{00000000-5704-0F4B-86C7-CFBF7B296AB6}"/>
            </c:ext>
          </c:extLst>
        </c:ser>
        <c:ser>
          <c:idx val="0"/>
          <c:order val="1"/>
          <c:tx>
            <c:v>Non-white</c:v>
          </c:tx>
          <c:spPr>
            <a:solidFill>
              <a:srgbClr val="008000"/>
            </a:solidFill>
            <a:ln w="12700" cmpd="sng">
              <a:solidFill>
                <a:schemeClr val="tx1"/>
              </a:solidFill>
            </a:ln>
          </c:spPr>
          <c:cat>
            <c:numRef>
              <c:f>Sheet1!$A$4:$A$35</c:f>
              <c:numCache>
                <c:formatCode>General</c:formatCode>
                <c:ptCount val="32"/>
                <c:pt idx="0">
                  <c:v>1956.0</c:v>
                </c:pt>
                <c:pt idx="1">
                  <c:v>1957.0</c:v>
                </c:pt>
                <c:pt idx="2">
                  <c:v>1958.0</c:v>
                </c:pt>
                <c:pt idx="3">
                  <c:v>1959.0</c:v>
                </c:pt>
                <c:pt idx="4">
                  <c:v>1960.0</c:v>
                </c:pt>
                <c:pt idx="5">
                  <c:v>1961.0</c:v>
                </c:pt>
                <c:pt idx="6">
                  <c:v>1962.0</c:v>
                </c:pt>
                <c:pt idx="7">
                  <c:v>1963.0</c:v>
                </c:pt>
                <c:pt idx="8">
                  <c:v>1964.0</c:v>
                </c:pt>
                <c:pt idx="9">
                  <c:v>1965.0</c:v>
                </c:pt>
                <c:pt idx="10">
                  <c:v>1966.0</c:v>
                </c:pt>
                <c:pt idx="11">
                  <c:v>1967.0</c:v>
                </c:pt>
                <c:pt idx="12">
                  <c:v>1968.0</c:v>
                </c:pt>
                <c:pt idx="13">
                  <c:v>1969.0</c:v>
                </c:pt>
                <c:pt idx="14">
                  <c:v>1970.0</c:v>
                </c:pt>
                <c:pt idx="15">
                  <c:v>1971.0</c:v>
                </c:pt>
                <c:pt idx="16">
                  <c:v>1972.0</c:v>
                </c:pt>
                <c:pt idx="17">
                  <c:v>1973.0</c:v>
                </c:pt>
                <c:pt idx="18">
                  <c:v>1974.0</c:v>
                </c:pt>
                <c:pt idx="19">
                  <c:v>1975.0</c:v>
                </c:pt>
                <c:pt idx="20">
                  <c:v>1976.0</c:v>
                </c:pt>
                <c:pt idx="21">
                  <c:v>1977.0</c:v>
                </c:pt>
                <c:pt idx="22">
                  <c:v>1978.0</c:v>
                </c:pt>
                <c:pt idx="23">
                  <c:v>1979.0</c:v>
                </c:pt>
                <c:pt idx="24">
                  <c:v>1980.0</c:v>
                </c:pt>
                <c:pt idx="25">
                  <c:v>1981.0</c:v>
                </c:pt>
                <c:pt idx="26">
                  <c:v>1982.0</c:v>
                </c:pt>
                <c:pt idx="27">
                  <c:v>1983.0</c:v>
                </c:pt>
                <c:pt idx="28">
                  <c:v>1984.0</c:v>
                </c:pt>
                <c:pt idx="29">
                  <c:v>1985.0</c:v>
                </c:pt>
                <c:pt idx="30">
                  <c:v>1986.0</c:v>
                </c:pt>
                <c:pt idx="31">
                  <c:v>1987.0</c:v>
                </c:pt>
              </c:numCache>
            </c:numRef>
          </c:cat>
          <c:val>
            <c:numRef>
              <c:f>Sheet1!$N$4:$N$35</c:f>
              <c:numCache>
                <c:formatCode>General</c:formatCode>
                <c:ptCount val="32"/>
                <c:pt idx="0">
                  <c:v>0.262113619611807</c:v>
                </c:pt>
                <c:pt idx="1">
                  <c:v>0.259777549226911</c:v>
                </c:pt>
                <c:pt idx="2">
                  <c:v>0.246454844521764</c:v>
                </c:pt>
                <c:pt idx="3">
                  <c:v>0.218048187828243</c:v>
                </c:pt>
                <c:pt idx="4">
                  <c:v>0.219097623457703</c:v>
                </c:pt>
                <c:pt idx="5">
                  <c:v>0.220147059087159</c:v>
                </c:pt>
                <c:pt idx="6">
                  <c:v>0.245166657157043</c:v>
                </c:pt>
                <c:pt idx="7">
                  <c:v>0.270186255226925</c:v>
                </c:pt>
                <c:pt idx="8">
                  <c:v>0.290134700060829</c:v>
                </c:pt>
                <c:pt idx="9">
                  <c:v>0.276144666999276</c:v>
                </c:pt>
                <c:pt idx="10">
                  <c:v>0.252465084380226</c:v>
                </c:pt>
                <c:pt idx="11">
                  <c:v>0.228785501761171</c:v>
                </c:pt>
                <c:pt idx="12">
                  <c:v>0.250974639538786</c:v>
                </c:pt>
                <c:pt idx="13">
                  <c:v>0.273163777316402</c:v>
                </c:pt>
                <c:pt idx="14">
                  <c:v>0.270128278019083</c:v>
                </c:pt>
                <c:pt idx="15">
                  <c:v>0.267092778721766</c:v>
                </c:pt>
                <c:pt idx="16">
                  <c:v>0.279627578272043</c:v>
                </c:pt>
                <c:pt idx="17">
                  <c:v>0.292751312320547</c:v>
                </c:pt>
                <c:pt idx="18">
                  <c:v>0.30649159258645</c:v>
                </c:pt>
                <c:pt idx="19">
                  <c:v>0.274416969856126</c:v>
                </c:pt>
                <c:pt idx="20">
                  <c:v>0.213190531006688</c:v>
                </c:pt>
                <c:pt idx="21">
                  <c:v>0.194347272188555</c:v>
                </c:pt>
                <c:pt idx="22">
                  <c:v>0.215633452125768</c:v>
                </c:pt>
                <c:pt idx="23">
                  <c:v>0.210439803953127</c:v>
                </c:pt>
                <c:pt idx="24">
                  <c:v>0.313105990124065</c:v>
                </c:pt>
                <c:pt idx="25">
                  <c:v>0.333602586511384</c:v>
                </c:pt>
                <c:pt idx="26">
                  <c:v>0.370712236877697</c:v>
                </c:pt>
                <c:pt idx="27">
                  <c:v>0.322409566997029</c:v>
                </c:pt>
                <c:pt idx="28">
                  <c:v>0.446658611090502</c:v>
                </c:pt>
                <c:pt idx="29">
                  <c:v>0.394002538416329</c:v>
                </c:pt>
                <c:pt idx="30">
                  <c:v>0.447504396941191</c:v>
                </c:pt>
                <c:pt idx="31">
                  <c:v>0.366975552189</c:v>
                </c:pt>
              </c:numCache>
            </c:numRef>
          </c:val>
          <c:extLst xmlns:c16r2="http://schemas.microsoft.com/office/drawing/2015/06/chart">
            <c:ext xmlns:c16="http://schemas.microsoft.com/office/drawing/2014/chart" uri="{C3380CC4-5D6E-409C-BE32-E72D297353CC}">
              <c16:uniqueId val="{00000001-5704-0F4B-86C7-CFBF7B296AB6}"/>
            </c:ext>
          </c:extLst>
        </c:ser>
        <c:dLbls>
          <c:showLegendKey val="0"/>
          <c:showVal val="0"/>
          <c:showCatName val="0"/>
          <c:showSerName val="0"/>
          <c:showPercent val="0"/>
          <c:showBubbleSize val="0"/>
        </c:dLbls>
        <c:axId val="-2146815608"/>
        <c:axId val="-2114868568"/>
      </c:areaChart>
      <c:catAx>
        <c:axId val="-2146815608"/>
        <c:scaling>
          <c:orientation val="minMax"/>
        </c:scaling>
        <c:delete val="0"/>
        <c:axPos val="b"/>
        <c:majorGridlines>
          <c:spPr>
            <a:ln w="3175" cmpd="sng">
              <a:solidFill>
                <a:schemeClr val="bg1">
                  <a:lumMod val="75000"/>
                </a:schemeClr>
              </a:solidFill>
              <a:prstDash val="sysDash"/>
            </a:ln>
          </c:spPr>
        </c:majorGridlines>
        <c:numFmt formatCode="General" sourceLinked="1"/>
        <c:majorTickMark val="out"/>
        <c:minorTickMark val="none"/>
        <c:tickLblPos val="nextTo"/>
        <c:spPr>
          <a:ln w="12700">
            <a:solidFill>
              <a:schemeClr val="tx1"/>
            </a:solidFill>
          </a:ln>
        </c:spPr>
        <c:txPr>
          <a:bodyPr rot="-5400000" vert="horz"/>
          <a:lstStyle/>
          <a:p>
            <a:pPr>
              <a:defRPr sz="1400"/>
            </a:pPr>
            <a:endParaRPr lang="en-US"/>
          </a:p>
        </c:txPr>
        <c:crossAx val="-2114868568"/>
        <c:crosses val="autoZero"/>
        <c:auto val="1"/>
        <c:lblAlgn val="ctr"/>
        <c:lblOffset val="100"/>
        <c:tickLblSkip val="3"/>
        <c:tickMarkSkip val="3"/>
        <c:noMultiLvlLbl val="0"/>
      </c:catAx>
      <c:valAx>
        <c:axId val="-2114868568"/>
        <c:scaling>
          <c:orientation val="minMax"/>
          <c:max val="20.0"/>
          <c:min val="0.0"/>
        </c:scaling>
        <c:delete val="0"/>
        <c:axPos val="l"/>
        <c:majorGridlines>
          <c:spPr>
            <a:ln w="3175" cmpd="sng">
              <a:solidFill>
                <a:schemeClr val="bg1">
                  <a:lumMod val="75000"/>
                </a:schemeClr>
              </a:solidFill>
              <a:prstDash val="sysDash"/>
            </a:ln>
          </c:spPr>
        </c:majorGridlines>
        <c:title>
          <c:tx>
            <c:rich>
              <a:bodyPr rot="-5400000" vert="horz"/>
              <a:lstStyle/>
              <a:p>
                <a:pPr>
                  <a:defRPr b="0"/>
                </a:pPr>
                <a:r>
                  <a:rPr lang="en-US" b="0"/>
                  <a:t>%</a:t>
                </a:r>
              </a:p>
            </c:rich>
          </c:tx>
          <c:layout/>
          <c:overlay val="0"/>
        </c:title>
        <c:numFmt formatCode="General" sourceLinked="1"/>
        <c:majorTickMark val="out"/>
        <c:minorTickMark val="none"/>
        <c:tickLblPos val="nextTo"/>
        <c:spPr>
          <a:ln w="12700">
            <a:solidFill>
              <a:schemeClr val="tx1"/>
            </a:solidFill>
          </a:ln>
        </c:spPr>
        <c:crossAx val="-2146815608"/>
        <c:crosses val="autoZero"/>
        <c:crossBetween val="midCat"/>
        <c:majorUnit val="4.0"/>
      </c:valAx>
      <c:spPr>
        <a:ln>
          <a:solidFill>
            <a:schemeClr val="tx1"/>
          </a:solidFill>
        </a:ln>
      </c:spPr>
    </c:plotArea>
    <c:legend>
      <c:legendPos val="r"/>
      <c:layout>
        <c:manualLayout>
          <c:xMode val="edge"/>
          <c:yMode val="edge"/>
          <c:x val="0.751937630076748"/>
          <c:y val="0.055846854991697"/>
          <c:w val="0.210193271295633"/>
          <c:h val="0.165877598065404"/>
        </c:manualLayout>
      </c:layout>
      <c:overlay val="1"/>
      <c:spPr>
        <a:solidFill>
          <a:srgbClr val="FFFFFF"/>
        </a:solidFill>
        <a:ln>
          <a:solidFill>
            <a:srgbClr val="000000"/>
          </a:solidFill>
        </a:ln>
      </c:spPr>
      <c:txPr>
        <a:bodyPr/>
        <a:lstStyle/>
        <a:p>
          <a:pPr>
            <a:defRPr sz="1400"/>
          </a:pPr>
          <a:endParaRPr lang="en-US"/>
        </a:p>
      </c:txPr>
    </c:legend>
    <c:plotVisOnly val="1"/>
    <c:dispBlanksAs val="span"/>
    <c:showDLblsOverMax val="0"/>
  </c:chart>
  <c:spPr>
    <a:ln>
      <a:noFill/>
    </a:ln>
  </c:spPr>
  <c:txPr>
    <a:bodyPr/>
    <a:lstStyle/>
    <a:p>
      <a:pPr>
        <a:defRPr sz="1200">
          <a:latin typeface="Arial"/>
          <a:cs typeface="Arial"/>
        </a:defRPr>
      </a:pPr>
      <a:endParaRPr lang="en-US"/>
    </a:p>
  </c:txPr>
  <c:printSettings>
    <c:headerFooter/>
    <c:pageMargins b="1.0" l="0.75" r="0.75" t="1.0" header="0.5" footer="0.5"/>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954534414541466"/>
          <c:y val="0.0453786266581542"/>
          <c:w val="0.861765712121806"/>
          <c:h val="0.841479392778605"/>
        </c:manualLayout>
      </c:layout>
      <c:lineChart>
        <c:grouping val="standard"/>
        <c:varyColors val="0"/>
        <c:ser>
          <c:idx val="4"/>
          <c:order val="0"/>
          <c:tx>
            <c:strRef>
              <c:f>Table2B!$P$5</c:f>
              <c:strCache>
                <c:ptCount val="1"/>
                <c:pt idx="0">
                  <c:v>Top 1%</c:v>
                </c:pt>
              </c:strCache>
            </c:strRef>
          </c:tx>
          <c:spPr>
            <a:ln w="19050" cmpd="sng">
              <a:solidFill>
                <a:schemeClr val="accent5"/>
              </a:solidFill>
            </a:ln>
          </c:spPr>
          <c:marker>
            <c:symbol val="plus"/>
            <c:size val="7"/>
            <c:spPr>
              <a:solidFill>
                <a:schemeClr val="accent5"/>
              </a:solidFill>
              <a:ln>
                <a:solidFill>
                  <a:schemeClr val="tx1"/>
                </a:solidFill>
              </a:ln>
            </c:spPr>
          </c:marker>
          <c:cat>
            <c:numRef>
              <c:f>Table2B!$A$8:$A$18</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Table2B!$P$8:$P$18</c:f>
              <c:numCache>
                <c:formatCode>#,##0.0</c:formatCode>
                <c:ptCount val="11"/>
                <c:pt idx="9">
                  <c:v>8.973202742471395</c:v>
                </c:pt>
                <c:pt idx="10">
                  <c:v>8.074968474509538</c:v>
                </c:pt>
              </c:numCache>
            </c:numRef>
          </c:val>
          <c:smooth val="0"/>
          <c:extLst xmlns:c16r2="http://schemas.microsoft.com/office/drawing/2015/06/chart">
            <c:ext xmlns:c16="http://schemas.microsoft.com/office/drawing/2014/chart" uri="{C3380CC4-5D6E-409C-BE32-E72D297353CC}">
              <c16:uniqueId val="{00000002-38D7-4BF3-9230-AB505AD7E958}"/>
            </c:ext>
          </c:extLst>
        </c:ser>
        <c:ser>
          <c:idx val="0"/>
          <c:order val="1"/>
          <c:tx>
            <c:strRef>
              <c:f>Table2B!$Q$5</c:f>
              <c:strCache>
                <c:ptCount val="1"/>
                <c:pt idx="0">
                  <c:v>Top 0.5%</c:v>
                </c:pt>
              </c:strCache>
            </c:strRef>
          </c:tx>
          <c:spPr>
            <a:ln w="19050" cmpd="sng">
              <a:solidFill>
                <a:schemeClr val="accent5"/>
              </a:solidFill>
            </a:ln>
          </c:spPr>
          <c:marker>
            <c:symbol val="triangle"/>
            <c:size val="9"/>
            <c:spPr>
              <a:solidFill>
                <a:schemeClr val="accent5"/>
              </a:solidFill>
              <a:ln>
                <a:solidFill>
                  <a:schemeClr val="tx1"/>
                </a:solidFill>
              </a:ln>
            </c:spPr>
          </c:marker>
          <c:cat>
            <c:numRef>
              <c:f>Table2B!$A$8:$A$18</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Table2B!$Q$8:$Q$18</c:f>
              <c:numCache>
                <c:formatCode>#,##0.0</c:formatCode>
                <c:ptCount val="11"/>
                <c:pt idx="1">
                  <c:v>5.981500249546423</c:v>
                </c:pt>
                <c:pt idx="2">
                  <c:v>4.441493740048467</c:v>
                </c:pt>
                <c:pt idx="6">
                  <c:v>5.603470303754496</c:v>
                </c:pt>
                <c:pt idx="7">
                  <c:v>5.988491064171968</c:v>
                </c:pt>
                <c:pt idx="8">
                  <c:v>5.70871309690642</c:v>
                </c:pt>
                <c:pt idx="9">
                  <c:v>6.476857287111165</c:v>
                </c:pt>
                <c:pt idx="10">
                  <c:v>5.930021113472196</c:v>
                </c:pt>
              </c:numCache>
            </c:numRef>
          </c:val>
          <c:smooth val="0"/>
          <c:extLst xmlns:c16r2="http://schemas.microsoft.com/office/drawing/2015/06/chart">
            <c:ext xmlns:c16="http://schemas.microsoft.com/office/drawing/2014/chart" uri="{C3380CC4-5D6E-409C-BE32-E72D297353CC}">
              <c16:uniqueId val="{00000000-D0D5-684B-84AF-3A9209BB1961}"/>
            </c:ext>
          </c:extLst>
        </c:ser>
        <c:ser>
          <c:idx val="1"/>
          <c:order val="2"/>
          <c:tx>
            <c:strRef>
              <c:f>Table2B!$R$5</c:f>
              <c:strCache>
                <c:ptCount val="1"/>
                <c:pt idx="0">
                  <c:v>Top 0.1%</c:v>
                </c:pt>
              </c:strCache>
            </c:strRef>
          </c:tx>
          <c:spPr>
            <a:ln w="19050" cmpd="sng">
              <a:solidFill>
                <a:schemeClr val="accent5"/>
              </a:solidFill>
            </a:ln>
          </c:spPr>
          <c:marker>
            <c:symbol val="square"/>
            <c:size val="7"/>
            <c:spPr>
              <a:solidFill>
                <a:schemeClr val="accent5"/>
              </a:solidFill>
              <a:ln>
                <a:solidFill>
                  <a:schemeClr val="tx1"/>
                </a:solidFill>
              </a:ln>
            </c:spPr>
          </c:marker>
          <c:cat>
            <c:numRef>
              <c:f>Table2B!$A$8:$A$18</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Table2B!$R$8:$R$18</c:f>
              <c:numCache>
                <c:formatCode>#,##0.0</c:formatCode>
                <c:ptCount val="11"/>
                <c:pt idx="0">
                  <c:v>2.820853388242598</c:v>
                </c:pt>
                <c:pt idx="1">
                  <c:v>3.052474350584607</c:v>
                </c:pt>
                <c:pt idx="2">
                  <c:v>2.193870965605065</c:v>
                </c:pt>
                <c:pt idx="6">
                  <c:v>2.602200439222409</c:v>
                </c:pt>
                <c:pt idx="7">
                  <c:v>2.679754625545321</c:v>
                </c:pt>
                <c:pt idx="8">
                  <c:v>2.567758424167446</c:v>
                </c:pt>
                <c:pt idx="9">
                  <c:v>2.965979865954127</c:v>
                </c:pt>
                <c:pt idx="10">
                  <c:v>2.668065878786264</c:v>
                </c:pt>
              </c:numCache>
            </c:numRef>
          </c:val>
          <c:smooth val="0"/>
          <c:extLst xmlns:c16r2="http://schemas.microsoft.com/office/drawing/2015/06/chart">
            <c:ext xmlns:c16="http://schemas.microsoft.com/office/drawing/2014/chart" uri="{C3380CC4-5D6E-409C-BE32-E72D297353CC}">
              <c16:uniqueId val="{00000001-D0D5-684B-84AF-3A9209BB1961}"/>
            </c:ext>
          </c:extLst>
        </c:ser>
        <c:ser>
          <c:idx val="2"/>
          <c:order val="3"/>
          <c:tx>
            <c:strRef>
              <c:f>Table2B!$S$5</c:f>
              <c:strCache>
                <c:ptCount val="1"/>
                <c:pt idx="0">
                  <c:v>Top 0.05%</c:v>
                </c:pt>
              </c:strCache>
            </c:strRef>
          </c:tx>
          <c:spPr>
            <a:ln w="19050" cmpd="sng">
              <a:solidFill>
                <a:schemeClr val="accent5"/>
              </a:solidFill>
            </a:ln>
          </c:spPr>
          <c:marker>
            <c:symbol val="diamond"/>
            <c:size val="9"/>
            <c:spPr>
              <a:solidFill>
                <a:schemeClr val="accent5"/>
              </a:solidFill>
              <a:ln>
                <a:solidFill>
                  <a:schemeClr val="tx1"/>
                </a:solidFill>
              </a:ln>
            </c:spPr>
          </c:marker>
          <c:cat>
            <c:numRef>
              <c:f>Table2B!$A$8:$A$18</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Table2B!$S$8:$S$18</c:f>
              <c:numCache>
                <c:formatCode>#,##0.0</c:formatCode>
                <c:ptCount val="11"/>
                <c:pt idx="0">
                  <c:v>2.078427108954501</c:v>
                </c:pt>
                <c:pt idx="1">
                  <c:v>2.30095633660324</c:v>
                </c:pt>
                <c:pt idx="2">
                  <c:v>1.630945092962442</c:v>
                </c:pt>
                <c:pt idx="6">
                  <c:v>1.843864418201632</c:v>
                </c:pt>
                <c:pt idx="7">
                  <c:v>1.81277683328133</c:v>
                </c:pt>
                <c:pt idx="8">
                  <c:v>1.751161729929395</c:v>
                </c:pt>
                <c:pt idx="9">
                  <c:v>2.045970081878157</c:v>
                </c:pt>
                <c:pt idx="10">
                  <c:v>1.835051720878657</c:v>
                </c:pt>
              </c:numCache>
            </c:numRef>
          </c:val>
          <c:smooth val="0"/>
          <c:extLst xmlns:c16r2="http://schemas.microsoft.com/office/drawing/2015/06/chart">
            <c:ext xmlns:c16="http://schemas.microsoft.com/office/drawing/2014/chart" uri="{C3380CC4-5D6E-409C-BE32-E72D297353CC}">
              <c16:uniqueId val="{00000002-D0D5-684B-84AF-3A9209BB1961}"/>
            </c:ext>
          </c:extLst>
        </c:ser>
        <c:ser>
          <c:idx val="3"/>
          <c:order val="4"/>
          <c:tx>
            <c:strRef>
              <c:f>Table2B!$T$5</c:f>
              <c:strCache>
                <c:ptCount val="1"/>
                <c:pt idx="0">
                  <c:v>Top 0.01%</c:v>
                </c:pt>
              </c:strCache>
            </c:strRef>
          </c:tx>
          <c:spPr>
            <a:ln>
              <a:solidFill>
                <a:schemeClr val="accent5">
                  <a:lumMod val="60000"/>
                  <a:lumOff val="40000"/>
                </a:schemeClr>
              </a:solidFill>
            </a:ln>
          </c:spPr>
          <c:marker>
            <c:symbol val="circle"/>
            <c:size val="7"/>
            <c:spPr>
              <a:solidFill>
                <a:schemeClr val="accent5"/>
              </a:solidFill>
            </c:spPr>
          </c:marker>
          <c:dPt>
            <c:idx val="6"/>
            <c:bubble3D val="0"/>
            <c:spPr>
              <a:ln w="19050">
                <a:solidFill>
                  <a:schemeClr val="accent5"/>
                </a:solidFill>
              </a:ln>
            </c:spPr>
            <c:extLst xmlns:c16r2="http://schemas.microsoft.com/office/drawing/2015/06/chart">
              <c:ext xmlns:c16="http://schemas.microsoft.com/office/drawing/2014/chart" uri="{C3380CC4-5D6E-409C-BE32-E72D297353CC}">
                <c16:uniqueId val="{00000004-D0D5-684B-84AF-3A9209BB1961}"/>
              </c:ext>
            </c:extLst>
          </c:dPt>
          <c:cat>
            <c:numRef>
              <c:f>Table2B!$A$8:$A$18</c:f>
              <c:numCache>
                <c:formatCode>General</c:formatCode>
                <c:ptCount val="11"/>
                <c:pt idx="0">
                  <c:v>1946.0</c:v>
                </c:pt>
                <c:pt idx="1">
                  <c:v>1947.0</c:v>
                </c:pt>
                <c:pt idx="2">
                  <c:v>1948.0</c:v>
                </c:pt>
                <c:pt idx="3">
                  <c:v>1949.0</c:v>
                </c:pt>
                <c:pt idx="4">
                  <c:v>1950.0</c:v>
                </c:pt>
                <c:pt idx="5">
                  <c:v>1951.0</c:v>
                </c:pt>
                <c:pt idx="6">
                  <c:v>1952.0</c:v>
                </c:pt>
                <c:pt idx="7">
                  <c:v>1953.0</c:v>
                </c:pt>
                <c:pt idx="8">
                  <c:v>1954.0</c:v>
                </c:pt>
                <c:pt idx="9">
                  <c:v>1955.0</c:v>
                </c:pt>
                <c:pt idx="10">
                  <c:v>1956.0</c:v>
                </c:pt>
              </c:numCache>
            </c:numRef>
          </c:cat>
          <c:val>
            <c:numRef>
              <c:f>Table2B!$T$8:$T$18</c:f>
              <c:numCache>
                <c:formatCode>#,##0.0</c:formatCode>
                <c:ptCount val="11"/>
                <c:pt idx="0">
                  <c:v>1.036486871865558</c:v>
                </c:pt>
                <c:pt idx="1">
                  <c:v>1.179283394386323</c:v>
                </c:pt>
                <c:pt idx="2">
                  <c:v>0.783340026410437</c:v>
                </c:pt>
                <c:pt idx="6">
                  <c:v>0.787441770127217</c:v>
                </c:pt>
                <c:pt idx="7">
                  <c:v>0.707190520620971</c:v>
                </c:pt>
                <c:pt idx="8">
                  <c:v>0.642306286213406</c:v>
                </c:pt>
                <c:pt idx="9">
                  <c:v>0.817620965122875</c:v>
                </c:pt>
                <c:pt idx="10">
                  <c:v>0.725194225641176</c:v>
                </c:pt>
              </c:numCache>
            </c:numRef>
          </c:val>
          <c:smooth val="0"/>
          <c:extLst xmlns:c16r2="http://schemas.microsoft.com/office/drawing/2015/06/chart">
            <c:ext xmlns:c16="http://schemas.microsoft.com/office/drawing/2014/chart" uri="{C3380CC4-5D6E-409C-BE32-E72D297353CC}">
              <c16:uniqueId val="{00000005-D0D5-684B-84AF-3A9209BB1961}"/>
            </c:ext>
          </c:extLst>
        </c:ser>
        <c:dLbls>
          <c:showLegendKey val="0"/>
          <c:showVal val="0"/>
          <c:showCatName val="0"/>
          <c:showSerName val="0"/>
          <c:showPercent val="0"/>
          <c:showBubbleSize val="0"/>
        </c:dLbls>
        <c:marker val="1"/>
        <c:smooth val="0"/>
        <c:axId val="-2115919064"/>
        <c:axId val="2091011944"/>
      </c:lineChart>
      <c:catAx>
        <c:axId val="-2115919064"/>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091011944"/>
        <c:crossesAt val="0.0"/>
        <c:auto val="1"/>
        <c:lblAlgn val="ctr"/>
        <c:lblOffset val="100"/>
        <c:tickLblSkip val="1"/>
        <c:tickMarkSkip val="1"/>
        <c:noMultiLvlLbl val="0"/>
      </c:catAx>
      <c:valAx>
        <c:axId val="2091011944"/>
        <c:scaling>
          <c:orientation val="minMax"/>
          <c:max val="10.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15919064"/>
        <c:crosses val="autoZero"/>
        <c:crossBetween val="midCat"/>
        <c:minorUnit val="1.0"/>
      </c:valAx>
      <c:spPr>
        <a:noFill/>
        <a:ln w="12700">
          <a:solidFill>
            <a:schemeClr val="tx1"/>
          </a:solidFill>
        </a:ln>
      </c:spPr>
    </c:plotArea>
    <c:legend>
      <c:legendPos val="l"/>
      <c:layout>
        <c:manualLayout>
          <c:xMode val="edge"/>
          <c:yMode val="edge"/>
          <c:x val="0.14972421357778"/>
          <c:y val="0.0938577356884443"/>
          <c:w val="0.162031835572792"/>
          <c:h val="0.241932680712208"/>
        </c:manualLayout>
      </c:layout>
      <c:overlay val="1"/>
      <c:spPr>
        <a:solidFill>
          <a:schemeClr val="bg1"/>
        </a:solidFill>
        <a:ln>
          <a:solidFill>
            <a:schemeClr val="tx1"/>
          </a:solidFill>
        </a:ln>
      </c:spPr>
      <c:txPr>
        <a:bodyPr/>
        <a:lstStyle/>
        <a:p>
          <a:pPr>
            <a:defRPr sz="14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20.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0954534414541466"/>
          <c:y val="0.0453786266581542"/>
          <c:w val="0.861765712121806"/>
          <c:h val="0.841479392778605"/>
        </c:manualLayout>
      </c:layout>
      <c:lineChart>
        <c:grouping val="standard"/>
        <c:varyColors val="0"/>
        <c:ser>
          <c:idx val="4"/>
          <c:order val="0"/>
          <c:tx>
            <c:v>Top 0.1%</c:v>
          </c:tx>
          <c:spPr>
            <a:ln w="19050" cmpd="sng">
              <a:solidFill>
                <a:srgbClr val="FFC000"/>
              </a:solidFill>
            </a:ln>
          </c:spPr>
          <c:marker>
            <c:symbol val="square"/>
            <c:size val="7"/>
            <c:spPr>
              <a:solidFill>
                <a:srgbClr val="FFC000"/>
              </a:solidFill>
              <a:ln>
                <a:solidFill>
                  <a:schemeClr val="tx1"/>
                </a:solidFill>
              </a:ln>
            </c:spPr>
          </c:marker>
          <c:cat>
            <c:numRef>
              <c:f>Indochina_results!$X$24:$X$36</c:f>
              <c:numCache>
                <c:formatCode>General</c:formatCode>
                <c:ptCount val="13"/>
                <c:pt idx="0">
                  <c:v>1937.0</c:v>
                </c:pt>
                <c:pt idx="1">
                  <c:v>1938.0</c:v>
                </c:pt>
                <c:pt idx="2">
                  <c:v>1939.0</c:v>
                </c:pt>
                <c:pt idx="3">
                  <c:v>1940.0</c:v>
                </c:pt>
                <c:pt idx="4">
                  <c:v>1941.0</c:v>
                </c:pt>
                <c:pt idx="5">
                  <c:v>1942.0</c:v>
                </c:pt>
                <c:pt idx="6">
                  <c:v>1943.0</c:v>
                </c:pt>
                <c:pt idx="7">
                  <c:v>1944.0</c:v>
                </c:pt>
                <c:pt idx="8">
                  <c:v>1945.0</c:v>
                </c:pt>
                <c:pt idx="9">
                  <c:v>1946.0</c:v>
                </c:pt>
                <c:pt idx="10">
                  <c:v>1947.0</c:v>
                </c:pt>
                <c:pt idx="11">
                  <c:v>1948.0</c:v>
                </c:pt>
                <c:pt idx="12">
                  <c:v>1949.0</c:v>
                </c:pt>
              </c:numCache>
            </c:numRef>
          </c:cat>
          <c:val>
            <c:numRef>
              <c:f>Indochina_results!$U$24:$U$36</c:f>
              <c:numCache>
                <c:formatCode>0.00</c:formatCode>
                <c:ptCount val="13"/>
                <c:pt idx="10">
                  <c:v>3.294674514626208</c:v>
                </c:pt>
                <c:pt idx="12">
                  <c:v>3.045810790990314</c:v>
                </c:pt>
              </c:numCache>
            </c:numRef>
          </c:val>
          <c:smooth val="0"/>
          <c:extLst xmlns:c16r2="http://schemas.microsoft.com/office/drawing/2015/06/chart">
            <c:ext xmlns:c16="http://schemas.microsoft.com/office/drawing/2014/chart" uri="{C3380CC4-5D6E-409C-BE32-E72D297353CC}">
              <c16:uniqueId val="{00000002-38D7-4BF3-9230-AB505AD7E958}"/>
            </c:ext>
          </c:extLst>
        </c:ser>
        <c:ser>
          <c:idx val="0"/>
          <c:order val="1"/>
          <c:tx>
            <c:v>Top 0.05%</c:v>
          </c:tx>
          <c:spPr>
            <a:ln w="19050" cmpd="sng">
              <a:solidFill>
                <a:srgbClr val="FFC000"/>
              </a:solidFill>
            </a:ln>
          </c:spPr>
          <c:marker>
            <c:symbol val="diamond"/>
            <c:size val="9"/>
            <c:spPr>
              <a:solidFill>
                <a:srgbClr val="FFC000"/>
              </a:solidFill>
              <a:ln>
                <a:solidFill>
                  <a:schemeClr val="tx1"/>
                </a:solidFill>
              </a:ln>
            </c:spPr>
          </c:marker>
          <c:cat>
            <c:numRef>
              <c:f>Indochina_results!$X$24:$X$36</c:f>
              <c:numCache>
                <c:formatCode>General</c:formatCode>
                <c:ptCount val="13"/>
                <c:pt idx="0">
                  <c:v>1937.0</c:v>
                </c:pt>
                <c:pt idx="1">
                  <c:v>1938.0</c:v>
                </c:pt>
                <c:pt idx="2">
                  <c:v>1939.0</c:v>
                </c:pt>
                <c:pt idx="3">
                  <c:v>1940.0</c:v>
                </c:pt>
                <c:pt idx="4">
                  <c:v>1941.0</c:v>
                </c:pt>
                <c:pt idx="5">
                  <c:v>1942.0</c:v>
                </c:pt>
                <c:pt idx="6">
                  <c:v>1943.0</c:v>
                </c:pt>
                <c:pt idx="7">
                  <c:v>1944.0</c:v>
                </c:pt>
                <c:pt idx="8">
                  <c:v>1945.0</c:v>
                </c:pt>
                <c:pt idx="9">
                  <c:v>1946.0</c:v>
                </c:pt>
                <c:pt idx="10">
                  <c:v>1947.0</c:v>
                </c:pt>
                <c:pt idx="11">
                  <c:v>1948.0</c:v>
                </c:pt>
                <c:pt idx="12">
                  <c:v>1949.0</c:v>
                </c:pt>
              </c:numCache>
            </c:numRef>
          </c:cat>
          <c:val>
            <c:numRef>
              <c:f>Indochina_results!$V$24:$V$36</c:f>
              <c:numCache>
                <c:formatCode>0.00</c:formatCode>
                <c:ptCount val="13"/>
                <c:pt idx="3">
                  <c:v>4.534097505462066</c:v>
                </c:pt>
                <c:pt idx="8">
                  <c:v>4.774361121470834</c:v>
                </c:pt>
                <c:pt idx="10">
                  <c:v>2.043873554422452</c:v>
                </c:pt>
                <c:pt idx="12">
                  <c:v>1.76044838003717</c:v>
                </c:pt>
              </c:numCache>
            </c:numRef>
          </c:val>
          <c:smooth val="0"/>
          <c:extLst xmlns:c16r2="http://schemas.microsoft.com/office/drawing/2015/06/chart">
            <c:ext xmlns:c16="http://schemas.microsoft.com/office/drawing/2014/chart" uri="{C3380CC4-5D6E-409C-BE32-E72D297353CC}">
              <c16:uniqueId val="{00000000-F05E-E943-922C-819DF8870CAB}"/>
            </c:ext>
          </c:extLst>
        </c:ser>
        <c:ser>
          <c:idx val="1"/>
          <c:order val="2"/>
          <c:tx>
            <c:v>Top 0.01%</c:v>
          </c:tx>
          <c:spPr>
            <a:ln w="19050" cmpd="sng">
              <a:solidFill>
                <a:srgbClr val="FFC000"/>
              </a:solidFill>
            </a:ln>
          </c:spPr>
          <c:marker>
            <c:symbol val="circle"/>
            <c:size val="7"/>
            <c:spPr>
              <a:solidFill>
                <a:srgbClr val="FFC000"/>
              </a:solidFill>
              <a:ln>
                <a:solidFill>
                  <a:schemeClr val="tx1"/>
                </a:solidFill>
              </a:ln>
            </c:spPr>
          </c:marker>
          <c:cat>
            <c:numRef>
              <c:f>Indochina_results!$X$24:$X$36</c:f>
              <c:numCache>
                <c:formatCode>General</c:formatCode>
                <c:ptCount val="13"/>
                <c:pt idx="0">
                  <c:v>1937.0</c:v>
                </c:pt>
                <c:pt idx="1">
                  <c:v>1938.0</c:v>
                </c:pt>
                <c:pt idx="2">
                  <c:v>1939.0</c:v>
                </c:pt>
                <c:pt idx="3">
                  <c:v>1940.0</c:v>
                </c:pt>
                <c:pt idx="4">
                  <c:v>1941.0</c:v>
                </c:pt>
                <c:pt idx="5">
                  <c:v>1942.0</c:v>
                </c:pt>
                <c:pt idx="6">
                  <c:v>1943.0</c:v>
                </c:pt>
                <c:pt idx="7">
                  <c:v>1944.0</c:v>
                </c:pt>
                <c:pt idx="8">
                  <c:v>1945.0</c:v>
                </c:pt>
                <c:pt idx="9">
                  <c:v>1946.0</c:v>
                </c:pt>
                <c:pt idx="10">
                  <c:v>1947.0</c:v>
                </c:pt>
                <c:pt idx="11">
                  <c:v>1948.0</c:v>
                </c:pt>
                <c:pt idx="12">
                  <c:v>1949.0</c:v>
                </c:pt>
              </c:numCache>
            </c:numRef>
          </c:cat>
          <c:val>
            <c:numRef>
              <c:f>Indochina_results!$W$24:$W$36</c:f>
              <c:numCache>
                <c:formatCode>0.00</c:formatCode>
                <c:ptCount val="13"/>
                <c:pt idx="0">
                  <c:v>1.618312827515373</c:v>
                </c:pt>
                <c:pt idx="1">
                  <c:v>1.262103851066254</c:v>
                </c:pt>
                <c:pt idx="2">
                  <c:v>1.249166900307349</c:v>
                </c:pt>
                <c:pt idx="3">
                  <c:v>1.990442348895157</c:v>
                </c:pt>
                <c:pt idx="5">
                  <c:v>0.822740087566654</c:v>
                </c:pt>
                <c:pt idx="6">
                  <c:v>0.739193500826598</c:v>
                </c:pt>
                <c:pt idx="7">
                  <c:v>1.15468803502429</c:v>
                </c:pt>
                <c:pt idx="8">
                  <c:v>1.509307436822184</c:v>
                </c:pt>
                <c:pt idx="10">
                  <c:v>0.70728504983574</c:v>
                </c:pt>
                <c:pt idx="12">
                  <c:v>0.494983181611305</c:v>
                </c:pt>
              </c:numCache>
            </c:numRef>
          </c:val>
          <c:smooth val="0"/>
          <c:extLst xmlns:c16r2="http://schemas.microsoft.com/office/drawing/2015/06/chart">
            <c:ext xmlns:c16="http://schemas.microsoft.com/office/drawing/2014/chart" uri="{C3380CC4-5D6E-409C-BE32-E72D297353CC}">
              <c16:uniqueId val="{00000001-F05E-E943-922C-819DF8870CAB}"/>
            </c:ext>
          </c:extLst>
        </c:ser>
        <c:dLbls>
          <c:showLegendKey val="0"/>
          <c:showVal val="0"/>
          <c:showCatName val="0"/>
          <c:showSerName val="0"/>
          <c:showPercent val="0"/>
          <c:showBubbleSize val="0"/>
        </c:dLbls>
        <c:marker val="1"/>
        <c:smooth val="0"/>
        <c:axId val="-2115319496"/>
        <c:axId val="-2115946280"/>
      </c:lineChart>
      <c:catAx>
        <c:axId val="-2115319496"/>
        <c:scaling>
          <c:orientation val="minMax"/>
        </c:scaling>
        <c:delete val="0"/>
        <c:axPos val="b"/>
        <c:majorGridlines>
          <c:spPr>
            <a:ln w="3175">
              <a:solidFill>
                <a:schemeClr val="bg1">
                  <a:lumMod val="75000"/>
                </a:schemeClr>
              </a:solidFill>
              <a:prstDash val="sysDot"/>
            </a:ln>
          </c:spPr>
        </c:majorGridlines>
        <c:numFmt formatCode="General" sourceLinked="0"/>
        <c:majorTickMark val="out"/>
        <c:minorTickMark val="none"/>
        <c:tickLblPos val="nextTo"/>
        <c:spPr>
          <a:ln w="3175">
            <a:solidFill>
              <a:srgbClr val="000000"/>
            </a:solidFill>
            <a:prstDash val="solid"/>
          </a:ln>
        </c:spPr>
        <c:txPr>
          <a:bodyPr rot="-5400000" vert="horz"/>
          <a:lstStyle/>
          <a:p>
            <a:pPr>
              <a:defRPr sz="1600" b="0" i="0" u="none" strike="noStrike" baseline="0">
                <a:solidFill>
                  <a:srgbClr val="000000"/>
                </a:solidFill>
                <a:latin typeface="Arial"/>
                <a:ea typeface="Arial"/>
                <a:cs typeface="Arial"/>
              </a:defRPr>
            </a:pPr>
            <a:endParaRPr lang="en-US"/>
          </a:p>
        </c:txPr>
        <c:crossAx val="-2115946280"/>
        <c:crossesAt val="0.0"/>
        <c:auto val="1"/>
        <c:lblAlgn val="ctr"/>
        <c:lblOffset val="100"/>
        <c:tickLblSkip val="1"/>
        <c:tickMarkSkip val="1"/>
        <c:noMultiLvlLbl val="0"/>
      </c:catAx>
      <c:valAx>
        <c:axId val="-2115946280"/>
        <c:scaling>
          <c:orientation val="minMax"/>
          <c:max val="5.0"/>
          <c:min val="0.0"/>
        </c:scaling>
        <c:delete val="0"/>
        <c:axPos val="l"/>
        <c:majorGridlines>
          <c:spPr>
            <a:ln w="3175">
              <a:solidFill>
                <a:schemeClr val="bg1">
                  <a:lumMod val="75000"/>
                </a:schemeClr>
              </a:solidFill>
              <a:prstDash val="sysDot"/>
            </a:ln>
          </c:spPr>
        </c:majorGridlines>
        <c:title>
          <c:tx>
            <c:rich>
              <a:bodyPr rot="-5400000" vert="horz"/>
              <a:lstStyle/>
              <a:p>
                <a:pPr>
                  <a:defRPr sz="1600"/>
                </a:pPr>
                <a:r>
                  <a:rPr lang="en-US" sz="1600"/>
                  <a:t>%</a:t>
                </a:r>
              </a:p>
            </c:rich>
          </c:tx>
          <c:layout/>
          <c:overlay val="0"/>
        </c:title>
        <c:numFmt formatCode="General"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2115319496"/>
        <c:crosses val="autoZero"/>
        <c:crossBetween val="midCat"/>
        <c:minorUnit val="1.0"/>
      </c:valAx>
      <c:spPr>
        <a:noFill/>
        <a:ln w="12700">
          <a:solidFill>
            <a:schemeClr val="tx1"/>
          </a:solidFill>
        </a:ln>
      </c:spPr>
    </c:plotArea>
    <c:legend>
      <c:legendPos val="l"/>
      <c:layout>
        <c:manualLayout>
          <c:xMode val="edge"/>
          <c:yMode val="edge"/>
          <c:x val="0.118215092516421"/>
          <c:y val="0.0916054834361921"/>
          <c:w val="0.166454473041616"/>
          <c:h val="0.267825069163652"/>
        </c:manualLayout>
      </c:layout>
      <c:overlay val="1"/>
      <c:spPr>
        <a:solidFill>
          <a:schemeClr val="bg1"/>
        </a:solidFill>
        <a:ln>
          <a:solidFill>
            <a:schemeClr val="tx1"/>
          </a:solidFill>
        </a:ln>
      </c:spPr>
      <c:txPr>
        <a:bodyPr/>
        <a:lstStyle/>
        <a:p>
          <a:pPr>
            <a:defRPr sz="1400"/>
          </a:pPr>
          <a:endParaRPr lang="en-US"/>
        </a:p>
      </c:txPr>
    </c:legend>
    <c:plotVisOnly val="1"/>
    <c:dispBlanksAs val="span"/>
    <c:showDLblsOverMax val="0"/>
  </c:chart>
  <c:spPr>
    <a:solidFill>
      <a:schemeClr val="bg1"/>
    </a:solidFill>
    <a:ln w="9525">
      <a:noFill/>
    </a:ln>
  </c:spPr>
  <c:txPr>
    <a:bodyPr/>
    <a:lstStyle/>
    <a:p>
      <a:pPr>
        <a:defRPr sz="1000" b="0" i="0" u="none" strike="noStrike" baseline="0">
          <a:solidFill>
            <a:srgbClr val="000000"/>
          </a:solidFill>
          <a:latin typeface="Arial"/>
          <a:ea typeface="Arial"/>
          <a:cs typeface="Arial"/>
        </a:defRPr>
      </a:pPr>
      <a:endParaRPr lang="en-US"/>
    </a:p>
  </c:txPr>
  <c:printSettings>
    <c:headerFooter/>
    <c:pageMargins b="1.0" l="0.75" r="0.75" t="1.0" header="0.5" footer="0.5"/>
    <c:pageSetup/>
  </c:printSettings>
  <c:userShapes r:id="rId1"/>
</c:chartSpace>
</file>

<file path=xl/charts/chart21.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'Data Fig 3&amp;4&amp;5'!$B$46</c:f>
              <c:strCache>
                <c:ptCount val="1"/>
                <c:pt idx="0">
                  <c:v>Algeria</c:v>
                </c:pt>
              </c:strCache>
            </c:strRef>
          </c:tx>
          <c:spPr>
            <a:ln>
              <a:solidFill>
                <a:schemeClr val="tx1"/>
              </a:solidFill>
            </a:ln>
          </c:spPr>
          <c:marker>
            <c:symbol val="none"/>
          </c:marker>
          <c:xVal>
            <c:numRef>
              <c:f>'Data Fig 3&amp;4&amp;5'!$A$47:$A$86</c:f>
              <c:numCache>
                <c:formatCode>General</c:formatCode>
                <c:ptCount val="40"/>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numCache>
            </c:numRef>
          </c:xVal>
          <c:yVal>
            <c:numRef>
              <c:f>'Data Fig 3&amp;4&amp;5'!$B$47:$B$86</c:f>
              <c:numCache>
                <c:formatCode>#,##0</c:formatCode>
                <c:ptCount val="40"/>
                <c:pt idx="0">
                  <c:v>2187.446571843028</c:v>
                </c:pt>
                <c:pt idx="1">
                  <c:v>2026.866413408007</c:v>
                </c:pt>
                <c:pt idx="2">
                  <c:v>2071.694791585737</c:v>
                </c:pt>
                <c:pt idx="3">
                  <c:v>2175.482651604865</c:v>
                </c:pt>
                <c:pt idx="4">
                  <c:v>2219.652184123854</c:v>
                </c:pt>
                <c:pt idx="5">
                  <c:v>2235.153948709001</c:v>
                </c:pt>
                <c:pt idx="6">
                  <c:v>2250.701419365586</c:v>
                </c:pt>
                <c:pt idx="7">
                  <c:v>2250.178791606957</c:v>
                </c:pt>
                <c:pt idx="8">
                  <c:v>2349.605382140023</c:v>
                </c:pt>
                <c:pt idx="9">
                  <c:v>2423.72218789164</c:v>
                </c:pt>
                <c:pt idx="10">
                  <c:v>2418.249799635908</c:v>
                </c:pt>
                <c:pt idx="11">
                  <c:v>2333.475693490091</c:v>
                </c:pt>
                <c:pt idx="12">
                  <c:v>2201.411758013771</c:v>
                </c:pt>
                <c:pt idx="13">
                  <c:v>2232.31311028698</c:v>
                </c:pt>
                <c:pt idx="14">
                  <c:v>2143.809455197437</c:v>
                </c:pt>
                <c:pt idx="15">
                  <c:v>2030.092933880472</c:v>
                </c:pt>
                <c:pt idx="16">
                  <c:v>2064.629539306809</c:v>
                </c:pt>
                <c:pt idx="17">
                  <c:v>2044.120462572307</c:v>
                </c:pt>
                <c:pt idx="18">
                  <c:v>2045.728705446451</c:v>
                </c:pt>
                <c:pt idx="19">
                  <c:v>1926.019863929755</c:v>
                </c:pt>
                <c:pt idx="20">
                  <c:v>1711.823859205278</c:v>
                </c:pt>
                <c:pt idx="21">
                  <c:v>1761.136815579569</c:v>
                </c:pt>
                <c:pt idx="22">
                  <c:v>1638.279931782911</c:v>
                </c:pt>
                <c:pt idx="23">
                  <c:v>1501.120769865142</c:v>
                </c:pt>
                <c:pt idx="24">
                  <c:v>1560.965654413075</c:v>
                </c:pt>
                <c:pt idx="25">
                  <c:v>1576.150271459839</c:v>
                </c:pt>
                <c:pt idx="26">
                  <c:v>1750.002307151005</c:v>
                </c:pt>
                <c:pt idx="27">
                  <c:v>1797.278454017652</c:v>
                </c:pt>
                <c:pt idx="28">
                  <c:v>1876.291603692324</c:v>
                </c:pt>
                <c:pt idx="29">
                  <c:v>1913.551941070544</c:v>
                </c:pt>
                <c:pt idx="30">
                  <c:v>1962.326117125038</c:v>
                </c:pt>
                <c:pt idx="31">
                  <c:v>1954.476812656537</c:v>
                </c:pt>
                <c:pt idx="32">
                  <c:v>2197.805251180042</c:v>
                </c:pt>
                <c:pt idx="33">
                  <c:v>2284.147600333544</c:v>
                </c:pt>
                <c:pt idx="34">
                  <c:v>2441.133689703548</c:v>
                </c:pt>
                <c:pt idx="35">
                  <c:v>2594.1951268393</c:v>
                </c:pt>
                <c:pt idx="36">
                  <c:v>2813.975651957305</c:v>
                </c:pt>
                <c:pt idx="37">
                  <c:v>2933.677545101932</c:v>
                </c:pt>
                <c:pt idx="38">
                  <c:v>3070.236936172183</c:v>
                </c:pt>
                <c:pt idx="39">
                  <c:v>3401.948043387053</c:v>
                </c:pt>
              </c:numCache>
            </c:numRef>
          </c:yVal>
          <c:smooth val="0"/>
          <c:extLst xmlns:c16r2="http://schemas.microsoft.com/office/drawing/2015/06/chart">
            <c:ext xmlns:c16="http://schemas.microsoft.com/office/drawing/2014/chart" uri="{C3380CC4-5D6E-409C-BE32-E72D297353CC}">
              <c16:uniqueId val="{00000000-1849-DF40-AA98-0F9CD07F4A3C}"/>
            </c:ext>
          </c:extLst>
        </c:ser>
        <c:ser>
          <c:idx val="1"/>
          <c:order val="1"/>
          <c:tx>
            <c:strRef>
              <c:f>'Data Fig 3&amp;4&amp;5'!$C$46</c:f>
              <c:strCache>
                <c:ptCount val="1"/>
                <c:pt idx="0">
                  <c:v>Tunisia</c:v>
                </c:pt>
              </c:strCache>
            </c:strRef>
          </c:tx>
          <c:spPr>
            <a:ln>
              <a:solidFill>
                <a:schemeClr val="tx1"/>
              </a:solidFill>
              <a:prstDash val="dash"/>
            </a:ln>
          </c:spPr>
          <c:marker>
            <c:symbol val="none"/>
          </c:marker>
          <c:xVal>
            <c:numRef>
              <c:f>'Data Fig 3&amp;4&amp;5'!$A$47:$A$86</c:f>
              <c:numCache>
                <c:formatCode>General</c:formatCode>
                <c:ptCount val="40"/>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numCache>
            </c:numRef>
          </c:xVal>
          <c:yVal>
            <c:numRef>
              <c:f>'Data Fig 3&amp;4&amp;5'!$C$47:$C$86</c:f>
              <c:numCache>
                <c:formatCode>#,##0</c:formatCode>
                <c:ptCount val="40"/>
                <c:pt idx="0">
                  <c:v>1476.550157842848</c:v>
                </c:pt>
                <c:pt idx="1">
                  <c:v>1568.654341050718</c:v>
                </c:pt>
                <c:pt idx="2">
                  <c:v>1604.64361831464</c:v>
                </c:pt>
                <c:pt idx="3">
                  <c:v>1532.286061766198</c:v>
                </c:pt>
                <c:pt idx="4">
                  <c:v>1517.848208098786</c:v>
                </c:pt>
                <c:pt idx="5">
                  <c:v>1530.931673563128</c:v>
                </c:pt>
                <c:pt idx="6">
                  <c:v>1533.323942491304</c:v>
                </c:pt>
                <c:pt idx="7">
                  <c:v>1594.047845504818</c:v>
                </c:pt>
                <c:pt idx="8">
                  <c:v>1567.551881355768</c:v>
                </c:pt>
                <c:pt idx="9">
                  <c:v>1601.928607153566</c:v>
                </c:pt>
                <c:pt idx="10">
                  <c:v>1752.265480456047</c:v>
                </c:pt>
                <c:pt idx="11">
                  <c:v>1716.121810727232</c:v>
                </c:pt>
                <c:pt idx="12">
                  <c:v>1713.11690978492</c:v>
                </c:pt>
                <c:pt idx="13">
                  <c:v>1628.222588087242</c:v>
                </c:pt>
                <c:pt idx="14">
                  <c:v>1599.074900505739</c:v>
                </c:pt>
                <c:pt idx="15">
                  <c:v>1541.375791935927</c:v>
                </c:pt>
                <c:pt idx="16">
                  <c:v>1537.151525299197</c:v>
                </c:pt>
                <c:pt idx="17">
                  <c:v>1560.74684197337</c:v>
                </c:pt>
                <c:pt idx="18">
                  <c:v>1627.859937032965</c:v>
                </c:pt>
                <c:pt idx="19">
                  <c:v>1525.547522385468</c:v>
                </c:pt>
                <c:pt idx="20">
                  <c:v>1442.262955077385</c:v>
                </c:pt>
                <c:pt idx="21">
                  <c:v>1267.451844622408</c:v>
                </c:pt>
                <c:pt idx="22">
                  <c:v>1263.259046607807</c:v>
                </c:pt>
                <c:pt idx="23">
                  <c:v>914.476614499707</c:v>
                </c:pt>
                <c:pt idx="24">
                  <c:v>1153.040270964832</c:v>
                </c:pt>
                <c:pt idx="25">
                  <c:v>1327.624648724828</c:v>
                </c:pt>
                <c:pt idx="26">
                  <c:v>1538.546780731593</c:v>
                </c:pt>
                <c:pt idx="27">
                  <c:v>1603.352879540492</c:v>
                </c:pt>
                <c:pt idx="28">
                  <c:v>1702.677953179383</c:v>
                </c:pt>
                <c:pt idx="29">
                  <c:v>1689.307201314115</c:v>
                </c:pt>
                <c:pt idx="30">
                  <c:v>1745.195612747945</c:v>
                </c:pt>
                <c:pt idx="31">
                  <c:v>1731.243800224973</c:v>
                </c:pt>
                <c:pt idx="32">
                  <c:v>1909.936605180932</c:v>
                </c:pt>
                <c:pt idx="33">
                  <c:v>1945.55663908752</c:v>
                </c:pt>
                <c:pt idx="34">
                  <c:v>2078.114516029839</c:v>
                </c:pt>
                <c:pt idx="35">
                  <c:v>2219.704045089824</c:v>
                </c:pt>
                <c:pt idx="36">
                  <c:v>2155.865411816853</c:v>
                </c:pt>
                <c:pt idx="37">
                  <c:v>2093.862776053178</c:v>
                </c:pt>
                <c:pt idx="38">
                  <c:v>2140.291736834926</c:v>
                </c:pt>
                <c:pt idx="39">
                  <c:v>2187.750205578671</c:v>
                </c:pt>
              </c:numCache>
            </c:numRef>
          </c:yVal>
          <c:smooth val="0"/>
          <c:extLst xmlns:c16r2="http://schemas.microsoft.com/office/drawing/2015/06/chart">
            <c:ext xmlns:c16="http://schemas.microsoft.com/office/drawing/2014/chart" uri="{C3380CC4-5D6E-409C-BE32-E72D297353CC}">
              <c16:uniqueId val="{00000001-1849-DF40-AA98-0F9CD07F4A3C}"/>
            </c:ext>
          </c:extLst>
        </c:ser>
        <c:ser>
          <c:idx val="3"/>
          <c:order val="3"/>
          <c:tx>
            <c:strRef>
              <c:f>'Data Fig 3&amp;4&amp;5'!$E$46</c:f>
              <c:strCache>
                <c:ptCount val="1"/>
                <c:pt idx="0">
                  <c:v>Cameroon</c:v>
                </c:pt>
              </c:strCache>
            </c:strRef>
          </c:tx>
          <c:spPr>
            <a:ln>
              <a:solidFill>
                <a:schemeClr val="tx1"/>
              </a:solidFill>
              <a:prstDash val="sysDash"/>
            </a:ln>
          </c:spPr>
          <c:marker>
            <c:symbol val="none"/>
          </c:marker>
          <c:xVal>
            <c:numRef>
              <c:f>'Data Fig 3&amp;4&amp;5'!$A$47:$A$86</c:f>
              <c:numCache>
                <c:formatCode>General</c:formatCode>
                <c:ptCount val="40"/>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numCache>
            </c:numRef>
          </c:xVal>
          <c:yVal>
            <c:numRef>
              <c:f>'Data Fig 3&amp;4&amp;5'!$E$47:$E$86</c:f>
              <c:numCache>
                <c:formatCode>#,##0</c:formatCode>
                <c:ptCount val="40"/>
                <c:pt idx="0">
                  <c:v>458.7054612137641</c:v>
                </c:pt>
                <c:pt idx="1">
                  <c:v>459.9421379334884</c:v>
                </c:pt>
                <c:pt idx="2">
                  <c:v>461.1821487519719</c:v>
                </c:pt>
                <c:pt idx="3">
                  <c:v>479.2263265314712</c:v>
                </c:pt>
                <c:pt idx="4">
                  <c:v>508.5466337625879</c:v>
                </c:pt>
                <c:pt idx="5">
                  <c:v>559.4642157667574</c:v>
                </c:pt>
                <c:pt idx="6">
                  <c:v>585.5865424392156</c:v>
                </c:pt>
                <c:pt idx="7">
                  <c:v>602.1482368837122</c:v>
                </c:pt>
                <c:pt idx="8">
                  <c:v>604.7955139608224</c:v>
                </c:pt>
                <c:pt idx="9">
                  <c:v>585.7223964067258</c:v>
                </c:pt>
                <c:pt idx="10">
                  <c:v>578.7066860196023</c:v>
                </c:pt>
                <c:pt idx="11">
                  <c:v>534.4585650988473</c:v>
                </c:pt>
                <c:pt idx="12">
                  <c:v>486.8610685371565</c:v>
                </c:pt>
                <c:pt idx="13">
                  <c:v>489.3501417701702</c:v>
                </c:pt>
                <c:pt idx="14">
                  <c:v>473.8005889042038</c:v>
                </c:pt>
                <c:pt idx="15">
                  <c:v>495.2909005900887</c:v>
                </c:pt>
                <c:pt idx="16">
                  <c:v>446.4505388985058</c:v>
                </c:pt>
                <c:pt idx="17">
                  <c:v>567.8412482019112</c:v>
                </c:pt>
                <c:pt idx="18">
                  <c:v>571.2206518896758</c:v>
                </c:pt>
                <c:pt idx="19">
                  <c:v>565.8006965636914</c:v>
                </c:pt>
                <c:pt idx="20">
                  <c:v>520.1311269670033</c:v>
                </c:pt>
                <c:pt idx="21">
                  <c:v>503.3915904110179</c:v>
                </c:pt>
                <c:pt idx="22">
                  <c:v>479.4688290361981</c:v>
                </c:pt>
                <c:pt idx="23">
                  <c:v>488.9003182857525</c:v>
                </c:pt>
                <c:pt idx="24">
                  <c:v>500.0947063015458</c:v>
                </c:pt>
                <c:pt idx="25">
                  <c:v>420.4120462025132</c:v>
                </c:pt>
                <c:pt idx="26">
                  <c:v>322.079437915277</c:v>
                </c:pt>
                <c:pt idx="27">
                  <c:v>493.2927241230145</c:v>
                </c:pt>
                <c:pt idx="28">
                  <c:v>561.6693275459621</c:v>
                </c:pt>
                <c:pt idx="29">
                  <c:v>595.8069692250984</c:v>
                </c:pt>
                <c:pt idx="30">
                  <c:v>702.3337226900571</c:v>
                </c:pt>
                <c:pt idx="31">
                  <c:v>738.8535644682801</c:v>
                </c:pt>
                <c:pt idx="32">
                  <c:v>766.1304985081253</c:v>
                </c:pt>
                <c:pt idx="33">
                  <c:v>796.738945174359</c:v>
                </c:pt>
                <c:pt idx="34">
                  <c:v>815.2625740395291</c:v>
                </c:pt>
                <c:pt idx="35">
                  <c:v>834.2503522646183</c:v>
                </c:pt>
                <c:pt idx="36">
                  <c:v>852.9431175728016</c:v>
                </c:pt>
                <c:pt idx="37">
                  <c:v>871.9748610998438</c:v>
                </c:pt>
                <c:pt idx="38">
                  <c:v>891.2634678307245</c:v>
                </c:pt>
                <c:pt idx="39">
                  <c:v>892.263467830724</c:v>
                </c:pt>
              </c:numCache>
            </c:numRef>
          </c:yVal>
          <c:smooth val="0"/>
          <c:extLst xmlns:c16r2="http://schemas.microsoft.com/office/drawing/2015/06/chart">
            <c:ext xmlns:c16="http://schemas.microsoft.com/office/drawing/2014/chart" uri="{C3380CC4-5D6E-409C-BE32-E72D297353CC}">
              <c16:uniqueId val="{00000002-1849-DF40-AA98-0F9CD07F4A3C}"/>
            </c:ext>
          </c:extLst>
        </c:ser>
        <c:dLbls>
          <c:showLegendKey val="0"/>
          <c:showVal val="0"/>
          <c:showCatName val="0"/>
          <c:showSerName val="0"/>
          <c:showPercent val="0"/>
          <c:showBubbleSize val="0"/>
        </c:dLbls>
        <c:axId val="-2114233544"/>
        <c:axId val="2095257992"/>
      </c:scatterChart>
      <c:scatterChart>
        <c:scatterStyle val="lineMarker"/>
        <c:varyColors val="0"/>
        <c:ser>
          <c:idx val="2"/>
          <c:order val="2"/>
          <c:tx>
            <c:strRef>
              <c:f>'Data Fig 3&amp;4&amp;5'!$D$46</c:f>
              <c:strCache>
                <c:ptCount val="1"/>
                <c:pt idx="0">
                  <c:v>Vietnam</c:v>
                </c:pt>
              </c:strCache>
            </c:strRef>
          </c:tx>
          <c:spPr>
            <a:ln>
              <a:solidFill>
                <a:schemeClr val="tx1"/>
              </a:solidFill>
              <a:prstDash val="sysDot"/>
            </a:ln>
          </c:spPr>
          <c:marker>
            <c:symbol val="none"/>
          </c:marker>
          <c:xVal>
            <c:numRef>
              <c:f>'Data Fig 3&amp;4&amp;5'!$A$47:$A$86</c:f>
              <c:numCache>
                <c:formatCode>General</c:formatCode>
                <c:ptCount val="40"/>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numCache>
            </c:numRef>
          </c:xVal>
          <c:yVal>
            <c:numRef>
              <c:f>'Data Fig 3&amp;4&amp;5'!$D$47:$D$86</c:f>
              <c:numCache>
                <c:formatCode>#,##0</c:formatCode>
                <c:ptCount val="40"/>
                <c:pt idx="0">
                  <c:v>484.6258106965956</c:v>
                </c:pt>
                <c:pt idx="1">
                  <c:v>441.9085022974703</c:v>
                </c:pt>
                <c:pt idx="2">
                  <c:v>412.7304724325313</c:v>
                </c:pt>
                <c:pt idx="3">
                  <c:v>430.4552040965037</c:v>
                </c:pt>
                <c:pt idx="4">
                  <c:v>417.2728589996524</c:v>
                </c:pt>
                <c:pt idx="5">
                  <c:v>423.39195347404</c:v>
                </c:pt>
                <c:pt idx="6">
                  <c:v>412.8808333963229</c:v>
                </c:pt>
                <c:pt idx="7">
                  <c:v>436.9901472278566</c:v>
                </c:pt>
                <c:pt idx="8">
                  <c:v>397.9578314763662</c:v>
                </c:pt>
                <c:pt idx="9">
                  <c:v>397.6556633841498</c:v>
                </c:pt>
                <c:pt idx="10">
                  <c:v>343.1466715145026</c:v>
                </c:pt>
                <c:pt idx="11">
                  <c:v>284.885761214928</c:v>
                </c:pt>
                <c:pt idx="12">
                  <c:v>270.2304363027052</c:v>
                </c:pt>
                <c:pt idx="13">
                  <c:v>283.9228075386874</c:v>
                </c:pt>
                <c:pt idx="14">
                  <c:v>286.4449081993875</c:v>
                </c:pt>
                <c:pt idx="15">
                  <c:v>317.404545195401</c:v>
                </c:pt>
                <c:pt idx="16">
                  <c:v>353.7840714912903</c:v>
                </c:pt>
                <c:pt idx="17">
                  <c:v>434.7706844749188</c:v>
                </c:pt>
                <c:pt idx="18">
                  <c:v>470.2872874382496</c:v>
                </c:pt>
                <c:pt idx="19">
                  <c:v>492.8078715880416</c:v>
                </c:pt>
                <c:pt idx="20">
                  <c:v>464.6241368508855</c:v>
                </c:pt>
                <c:pt idx="21">
                  <c:v>441.124640631526</c:v>
                </c:pt>
                <c:pt idx="22">
                  <c:v>403.2892347454951</c:v>
                </c:pt>
                <c:pt idx="23">
                  <c:v>381.6816380852435</c:v>
                </c:pt>
                <c:pt idx="24">
                  <c:v>297.6023132220191</c:v>
                </c:pt>
                <c:pt idx="25">
                  <c:v>236.0142715508655</c:v>
                </c:pt>
                <c:pt idx="26">
                  <c:v>272.8535325361315</c:v>
                </c:pt>
                <c:pt idx="27">
                  <c:v>286.3519088522441</c:v>
                </c:pt>
                <c:pt idx="28">
                  <c:v>295.0884712686079</c:v>
                </c:pt>
                <c:pt idx="29">
                  <c:v>323.0421670993325</c:v>
                </c:pt>
                <c:pt idx="30">
                  <c:v>326.2557677662339</c:v>
                </c:pt>
                <c:pt idx="31">
                  <c:v>356.7406267828763</c:v>
                </c:pt>
                <c:pt idx="32">
                  <c:v>350.1943610679608</c:v>
                </c:pt>
                <c:pt idx="33">
                  <c:v>302.8640150855193</c:v>
                </c:pt>
                <c:pt idx="34">
                  <c:v>269.2319867784717</c:v>
                </c:pt>
                <c:pt idx="35">
                  <c:v>205.2750262718788</c:v>
                </c:pt>
                <c:pt idx="36">
                  <c:v>263.012676595787</c:v>
                </c:pt>
                <c:pt idx="37">
                  <c:v>253.6194431545018</c:v>
                </c:pt>
                <c:pt idx="38">
                  <c:v>305.9021064902291</c:v>
                </c:pt>
                <c:pt idx="39">
                  <c:v>345.4223366890714</c:v>
                </c:pt>
              </c:numCache>
            </c:numRef>
          </c:yVal>
          <c:smooth val="0"/>
          <c:extLst xmlns:c16r2="http://schemas.microsoft.com/office/drawing/2015/06/chart">
            <c:ext xmlns:c16="http://schemas.microsoft.com/office/drawing/2014/chart" uri="{C3380CC4-5D6E-409C-BE32-E72D297353CC}">
              <c16:uniqueId val="{00000003-1849-DF40-AA98-0F9CD07F4A3C}"/>
            </c:ext>
          </c:extLst>
        </c:ser>
        <c:dLbls>
          <c:showLegendKey val="0"/>
          <c:showVal val="0"/>
          <c:showCatName val="0"/>
          <c:showSerName val="0"/>
          <c:showPercent val="0"/>
          <c:showBubbleSize val="0"/>
        </c:dLbls>
        <c:axId val="-2114527496"/>
        <c:axId val="-2146560056"/>
      </c:scatterChart>
      <c:valAx>
        <c:axId val="-2114233544"/>
        <c:scaling>
          <c:orientation val="minMax"/>
          <c:max val="1957.0"/>
          <c:min val="1921.0"/>
        </c:scaling>
        <c:delete val="0"/>
        <c:axPos val="b"/>
        <c:numFmt formatCode="General" sourceLinked="1"/>
        <c:majorTickMark val="out"/>
        <c:minorTickMark val="none"/>
        <c:tickLblPos val="nextTo"/>
        <c:crossAx val="2095257992"/>
        <c:crosses val="autoZero"/>
        <c:crossBetween val="midCat"/>
      </c:valAx>
      <c:valAx>
        <c:axId val="2095257992"/>
        <c:scaling>
          <c:orientation val="minMax"/>
          <c:max val="3000.0"/>
          <c:min val="150.0"/>
        </c:scaling>
        <c:delete val="0"/>
        <c:axPos val="l"/>
        <c:majorGridlines/>
        <c:numFmt formatCode="#,##0" sourceLinked="1"/>
        <c:majorTickMark val="out"/>
        <c:minorTickMark val="none"/>
        <c:tickLblPos val="nextTo"/>
        <c:crossAx val="-2114233544"/>
        <c:crosses val="autoZero"/>
        <c:crossBetween val="midCat"/>
      </c:valAx>
      <c:valAx>
        <c:axId val="-2146560056"/>
        <c:scaling>
          <c:orientation val="minMax"/>
        </c:scaling>
        <c:delete val="0"/>
        <c:axPos val="r"/>
        <c:numFmt formatCode="#,##0" sourceLinked="1"/>
        <c:majorTickMark val="out"/>
        <c:minorTickMark val="none"/>
        <c:tickLblPos val="nextTo"/>
        <c:crossAx val="-2114527496"/>
        <c:crosses val="max"/>
        <c:crossBetween val="midCat"/>
      </c:valAx>
      <c:valAx>
        <c:axId val="-2114527496"/>
        <c:scaling>
          <c:orientation val="minMax"/>
        </c:scaling>
        <c:delete val="1"/>
        <c:axPos val="b"/>
        <c:numFmt formatCode="General" sourceLinked="1"/>
        <c:majorTickMark val="out"/>
        <c:minorTickMark val="none"/>
        <c:tickLblPos val="nextTo"/>
        <c:crossAx val="-2146560056"/>
        <c:crosses val="autoZero"/>
        <c:crossBetween val="midCat"/>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'Data Fig 3&amp;4&amp;5'!$AD$46</c:f>
              <c:strCache>
                <c:ptCount val="1"/>
                <c:pt idx="0">
                  <c:v>Algeria</c:v>
                </c:pt>
              </c:strCache>
            </c:strRef>
          </c:tx>
          <c:spPr>
            <a:ln>
              <a:solidFill>
                <a:schemeClr val="tx1"/>
              </a:solidFill>
            </a:ln>
          </c:spPr>
          <c:marker>
            <c:symbol val="none"/>
          </c:marker>
          <c:xVal>
            <c:numRef>
              <c:f>'Data Fig 3&amp;4&amp;5'!$X$47:$X$87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xVal>
          <c:yVal>
            <c:numRef>
              <c:f>'Data Fig 3&amp;4&amp;5'!$AD$47:$AD$84</c:f>
              <c:numCache>
                <c:formatCode>General</c:formatCode>
                <c:ptCount val="38"/>
                <c:pt idx="12">
                  <c:v>30.46724379894469</c:v>
                </c:pt>
                <c:pt idx="13">
                  <c:v>30.21676609117651</c:v>
                </c:pt>
                <c:pt idx="14">
                  <c:v>30.95740767453336</c:v>
                </c:pt>
                <c:pt idx="15">
                  <c:v>29.20592230297819</c:v>
                </c:pt>
                <c:pt idx="16">
                  <c:v>25.92664142319557</c:v>
                </c:pt>
                <c:pt idx="17">
                  <c:v>25.95292051258366</c:v>
                </c:pt>
                <c:pt idx="18">
                  <c:v>26.94158030426752</c:v>
                </c:pt>
                <c:pt idx="19">
                  <c:v>25.81697653134998</c:v>
                </c:pt>
                <c:pt idx="20">
                  <c:v>30.77325391253595</c:v>
                </c:pt>
                <c:pt idx="21">
                  <c:v>26.77034037871438</c:v>
                </c:pt>
                <c:pt idx="26">
                  <c:v>25.51287000242345</c:v>
                </c:pt>
                <c:pt idx="27">
                  <c:v>28.84627433116555</c:v>
                </c:pt>
                <c:pt idx="28">
                  <c:v>29.96067999283608</c:v>
                </c:pt>
                <c:pt idx="29">
                  <c:v>29.57736954866337</c:v>
                </c:pt>
                <c:pt idx="30">
                  <c:v>26.27344216860369</c:v>
                </c:pt>
                <c:pt idx="31">
                  <c:v>23.28701789759771</c:v>
                </c:pt>
                <c:pt idx="32">
                  <c:v>23.01765719062789</c:v>
                </c:pt>
                <c:pt idx="33">
                  <c:v>22.95212291002321</c:v>
                </c:pt>
                <c:pt idx="34">
                  <c:v>22.43474715856116</c:v>
                </c:pt>
                <c:pt idx="35">
                  <c:v>21.63641605748188</c:v>
                </c:pt>
                <c:pt idx="37">
                  <c:v>21.89537978798446</c:v>
                </c:pt>
              </c:numCache>
            </c:numRef>
          </c:yVal>
          <c:smooth val="0"/>
          <c:extLst xmlns:c16r2="http://schemas.microsoft.com/office/drawing/2015/06/chart">
            <c:ext xmlns:c16="http://schemas.microsoft.com/office/drawing/2014/chart" uri="{C3380CC4-5D6E-409C-BE32-E72D297353CC}">
              <c16:uniqueId val="{00000000-ED8E-E845-B620-9B5587557D3A}"/>
            </c:ext>
          </c:extLst>
        </c:ser>
        <c:ser>
          <c:idx val="1"/>
          <c:order val="1"/>
          <c:tx>
            <c:strRef>
              <c:f>'Data Fig 3&amp;4&amp;5'!$AE$46</c:f>
              <c:strCache>
                <c:ptCount val="1"/>
                <c:pt idx="0">
                  <c:v>Tunisia</c:v>
                </c:pt>
              </c:strCache>
            </c:strRef>
          </c:tx>
          <c:spPr>
            <a:ln>
              <a:solidFill>
                <a:schemeClr val="tx1"/>
              </a:solidFill>
              <a:prstDash val="dash"/>
            </a:ln>
          </c:spPr>
          <c:marker>
            <c:symbol val="none"/>
          </c:marker>
          <c:xVal>
            <c:numRef>
              <c:f>'Data Fig 3&amp;4&amp;5'!$X$47:$X$87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xVal>
          <c:yVal>
            <c:numRef>
              <c:f>'Data Fig 3&amp;4&amp;5'!$AE$47:$AE$84</c:f>
              <c:numCache>
                <c:formatCode>General</c:formatCode>
                <c:ptCount val="38"/>
                <c:pt idx="26">
                  <c:v>21.21199677748338</c:v>
                </c:pt>
                <c:pt idx="27">
                  <c:v>22.60498922321402</c:v>
                </c:pt>
                <c:pt idx="28">
                  <c:v>21.53745107599465</c:v>
                </c:pt>
                <c:pt idx="32">
                  <c:v>18.24848684458125</c:v>
                </c:pt>
                <c:pt idx="33">
                  <c:v>18.14701241965877</c:v>
                </c:pt>
                <c:pt idx="34">
                  <c:v>17.59134624465308</c:v>
                </c:pt>
                <c:pt idx="35">
                  <c:v>17.86864977225654</c:v>
                </c:pt>
                <c:pt idx="36">
                  <c:v>18.00581471612457</c:v>
                </c:pt>
              </c:numCache>
            </c:numRef>
          </c:yVal>
          <c:smooth val="0"/>
          <c:extLst xmlns:c16r2="http://schemas.microsoft.com/office/drawing/2015/06/chart">
            <c:ext xmlns:c16="http://schemas.microsoft.com/office/drawing/2014/chart" uri="{C3380CC4-5D6E-409C-BE32-E72D297353CC}">
              <c16:uniqueId val="{00000001-ED8E-E845-B620-9B5587557D3A}"/>
            </c:ext>
          </c:extLst>
        </c:ser>
        <c:ser>
          <c:idx val="2"/>
          <c:order val="2"/>
          <c:tx>
            <c:strRef>
              <c:f>'Data Fig 3&amp;4&amp;5'!$AF$46</c:f>
              <c:strCache>
                <c:ptCount val="1"/>
                <c:pt idx="0">
                  <c:v>Vietnam</c:v>
                </c:pt>
              </c:strCache>
            </c:strRef>
          </c:tx>
          <c:spPr>
            <a:ln>
              <a:solidFill>
                <a:schemeClr val="tx1"/>
              </a:solidFill>
              <a:prstDash val="sysDot"/>
            </a:ln>
          </c:spPr>
          <c:marker>
            <c:symbol val="none"/>
          </c:marker>
          <c:xVal>
            <c:numRef>
              <c:f>'Data Fig 3&amp;4&amp;5'!$X$47:$X$87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xVal>
          <c:yVal>
            <c:numRef>
              <c:f>'Data Fig 3&amp;4&amp;5'!$AF$47:$AF$84</c:f>
              <c:numCache>
                <c:formatCode>General</c:formatCode>
                <c:ptCount val="38"/>
                <c:pt idx="1">
                  <c:v>7.805711018746251</c:v>
                </c:pt>
                <c:pt idx="6">
                  <c:v>10.17840654904796</c:v>
                </c:pt>
                <c:pt idx="7">
                  <c:v>8.546163125408464</c:v>
                </c:pt>
                <c:pt idx="8">
                  <c:v>7.509386165432207</c:v>
                </c:pt>
                <c:pt idx="9">
                  <c:v>6.425397513778861</c:v>
                </c:pt>
                <c:pt idx="10">
                  <c:v>5.573792877290125</c:v>
                </c:pt>
                <c:pt idx="11">
                  <c:v>5.034381429750388</c:v>
                </c:pt>
                <c:pt idx="12">
                  <c:v>5.116401761858245</c:v>
                </c:pt>
                <c:pt idx="13">
                  <c:v>4.909087463626751</c:v>
                </c:pt>
                <c:pt idx="14">
                  <c:v>5.047493326051312</c:v>
                </c:pt>
                <c:pt idx="15">
                  <c:v>5.47202852131134</c:v>
                </c:pt>
                <c:pt idx="17">
                  <c:v>5.825072226151639</c:v>
                </c:pt>
                <c:pt idx="18">
                  <c:v>6.47316441878754</c:v>
                </c:pt>
                <c:pt idx="19">
                  <c:v>6.60108782908954</c:v>
                </c:pt>
                <c:pt idx="20">
                  <c:v>7.565312752192563</c:v>
                </c:pt>
                <c:pt idx="22">
                  <c:v>5.24925397398832</c:v>
                </c:pt>
                <c:pt idx="23">
                  <c:v>5.386477551252065</c:v>
                </c:pt>
                <c:pt idx="24">
                  <c:v>5.212214546150471</c:v>
                </c:pt>
                <c:pt idx="25">
                  <c:v>3.193590527030017</c:v>
                </c:pt>
                <c:pt idx="26">
                  <c:v>8.008074684368555</c:v>
                </c:pt>
                <c:pt idx="27">
                  <c:v>10.19299314105614</c:v>
                </c:pt>
                <c:pt idx="28">
                  <c:v>8.393183398734008</c:v>
                </c:pt>
              </c:numCache>
            </c:numRef>
          </c:yVal>
          <c:smooth val="0"/>
          <c:extLst xmlns:c16r2="http://schemas.microsoft.com/office/drawing/2015/06/chart">
            <c:ext xmlns:c16="http://schemas.microsoft.com/office/drawing/2014/chart" uri="{C3380CC4-5D6E-409C-BE32-E72D297353CC}">
              <c16:uniqueId val="{00000002-ED8E-E845-B620-9B5587557D3A}"/>
            </c:ext>
          </c:extLst>
        </c:ser>
        <c:ser>
          <c:idx val="3"/>
          <c:order val="3"/>
          <c:tx>
            <c:strRef>
              <c:f>'Data Fig 3&amp;4&amp;5'!$AG$46</c:f>
              <c:strCache>
                <c:ptCount val="1"/>
                <c:pt idx="0">
                  <c:v>French Cameroon</c:v>
                </c:pt>
              </c:strCache>
            </c:strRef>
          </c:tx>
          <c:marker>
            <c:symbol val="none"/>
          </c:marker>
          <c:dPt>
            <c:idx val="25"/>
            <c:marker>
              <c:symbol val="diamond"/>
              <c:size val="10"/>
              <c:spPr>
                <a:solidFill>
                  <a:schemeClr val="tx1"/>
                </a:solidFill>
                <a:ln>
                  <a:solidFill>
                    <a:schemeClr val="tx1"/>
                  </a:solidFill>
                </a:ln>
              </c:spPr>
            </c:marker>
            <c:bubble3D val="0"/>
            <c:spPr>
              <a:ln w="31750">
                <a:solidFill>
                  <a:schemeClr val="tx1"/>
                </a:solidFill>
              </a:ln>
            </c:spPr>
            <c:extLst xmlns:c16r2="http://schemas.microsoft.com/office/drawing/2015/06/chart">
              <c:ext xmlns:c16="http://schemas.microsoft.com/office/drawing/2014/chart" uri="{C3380CC4-5D6E-409C-BE32-E72D297353CC}">
                <c16:uniqueId val="{00000004-ED8E-E845-B620-9B5587557D3A}"/>
              </c:ext>
            </c:extLst>
          </c:dPt>
          <c:dLbls>
            <c:dLbl>
              <c:idx val="25"/>
              <c:layout>
                <c:manualLayout>
                  <c:x val="-0.186919260790725"/>
                  <c:y val="-0.00347674876356411"/>
                </c:manualLayout>
              </c:layout>
              <c:tx>
                <c:rich>
                  <a:bodyPr/>
                  <a:lstStyle/>
                  <a:p>
                    <a:r>
                      <a:rPr lang="en-US" b="1"/>
                      <a:t>Cameroon </a:t>
                    </a:r>
                    <a:r>
                      <a:rPr lang="en-US" b="1">
                        <a:latin typeface="Arial"/>
                        <a:cs typeface="Arial"/>
                      </a:rPr>
                      <a:t>→</a:t>
                    </a:r>
                    <a:endParaRPr lang="en-US"/>
                  </a:p>
                </c:rich>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showDataLabelsRange val="0"/>
                </c:ext>
                <c:ext xmlns:c16="http://schemas.microsoft.com/office/drawing/2014/chart" uri="{C3380CC4-5D6E-409C-BE32-E72D297353CC}">
                  <c16:uniqueId val="{00000004-ED8E-E845-B620-9B5587557D3A}"/>
                </c:ext>
              </c:extLst>
            </c:dLbl>
            <c:spPr>
              <a:noFill/>
              <a:ln>
                <a:noFill/>
              </a:ln>
              <a:effectLst/>
            </c:spPr>
            <c:txPr>
              <a:bodyPr/>
              <a:lstStyle/>
              <a:p>
                <a:pPr>
                  <a:defRPr b="1"/>
                </a:pPr>
                <a:endParaRPr lang="en-US"/>
              </a:p>
            </c:txPr>
            <c:dLblPos val="ctr"/>
            <c:showLegendKey val="0"/>
            <c:showVal val="0"/>
            <c:showCatName val="0"/>
            <c:showSerName val="0"/>
            <c:showPercent val="0"/>
            <c:showBubbleSize val="0"/>
            <c:extLst xmlns:c16r2="http://schemas.microsoft.com/office/drawing/2015/06/chart">
              <c:ext xmlns:c15="http://schemas.microsoft.com/office/drawing/2012/chart" uri="{CE6537A1-D6FC-4f65-9D91-7224C49458BB}">
                <c15:showLeaderLines val="0"/>
              </c:ext>
            </c:extLst>
          </c:dLbls>
          <c:xVal>
            <c:numRef>
              <c:f>'Data Fig 3&amp;4&amp;5'!$X$47:$X$87</c:f>
              <c:numCache>
                <c:formatCode>General</c:formatCode>
                <c:ptCount val="41"/>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pt idx="40">
                  <c:v>1960.0</c:v>
                </c:pt>
              </c:numCache>
            </c:numRef>
          </c:xVal>
          <c:yVal>
            <c:numRef>
              <c:f>'Data Fig 3&amp;4&amp;5'!$AG$47:$AG$84</c:f>
              <c:numCache>
                <c:formatCode>General</c:formatCode>
                <c:ptCount val="38"/>
                <c:pt idx="25">
                  <c:v>4.08831578283017</c:v>
                </c:pt>
              </c:numCache>
            </c:numRef>
          </c:yVal>
          <c:smooth val="0"/>
          <c:extLst xmlns:c16r2="http://schemas.microsoft.com/office/drawing/2015/06/chart">
            <c:ext xmlns:c16="http://schemas.microsoft.com/office/drawing/2014/chart" uri="{C3380CC4-5D6E-409C-BE32-E72D297353CC}">
              <c16:uniqueId val="{00000005-ED8E-E845-B620-9B5587557D3A}"/>
            </c:ext>
          </c:extLst>
        </c:ser>
        <c:dLbls>
          <c:showLegendKey val="0"/>
          <c:showVal val="0"/>
          <c:showCatName val="0"/>
          <c:showSerName val="0"/>
          <c:showPercent val="0"/>
          <c:showBubbleSize val="0"/>
        </c:dLbls>
        <c:axId val="2142171752"/>
        <c:axId val="2142116424"/>
      </c:scatterChart>
      <c:valAx>
        <c:axId val="2142171752"/>
        <c:scaling>
          <c:orientation val="minMax"/>
          <c:max val="1957.0"/>
          <c:min val="1921.0"/>
        </c:scaling>
        <c:delete val="0"/>
        <c:axPos val="b"/>
        <c:numFmt formatCode="General" sourceLinked="1"/>
        <c:majorTickMark val="out"/>
        <c:minorTickMark val="none"/>
        <c:tickLblPos val="nextTo"/>
        <c:crossAx val="2142116424"/>
        <c:crosses val="autoZero"/>
        <c:crossBetween val="midCat"/>
      </c:valAx>
      <c:valAx>
        <c:axId val="2142116424"/>
        <c:scaling>
          <c:orientation val="minMax"/>
          <c:max val="0.45"/>
          <c:min val="0.0"/>
        </c:scaling>
        <c:delete val="0"/>
        <c:axPos val="l"/>
        <c:majorGridlines>
          <c:spPr>
            <a:ln>
              <a:noFill/>
            </a:ln>
          </c:spPr>
        </c:majorGridlines>
        <c:numFmt formatCode="General" sourceLinked="1"/>
        <c:majorTickMark val="out"/>
        <c:minorTickMark val="none"/>
        <c:tickLblPos val="nextTo"/>
        <c:crossAx val="2142171752"/>
        <c:crosses val="autoZero"/>
        <c:crossBetween val="midCat"/>
        <c:majorUnit val="0.05"/>
      </c:valAx>
    </c:plotArea>
    <c:legend>
      <c:legendPos val="b"/>
      <c:legendEntry>
        <c:idx val="3"/>
        <c:delete val="1"/>
      </c:legendEntry>
      <c:overlay val="0"/>
    </c:legend>
    <c:plotVisOnly val="1"/>
    <c:dispBlanksAs val="gap"/>
    <c:showDLblsOverMax val="0"/>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0969366593078177"/>
          <c:y val="0.0818869489135892"/>
          <c:w val="0.864661595807145"/>
          <c:h val="0.763490811757295"/>
        </c:manualLayout>
      </c:layout>
      <c:scatterChart>
        <c:scatterStyle val="lineMarker"/>
        <c:varyColors val="0"/>
        <c:ser>
          <c:idx val="0"/>
          <c:order val="0"/>
          <c:tx>
            <c:strRef>
              <c:f>'Data Fig 3&amp;4&amp;5'!$B$90</c:f>
              <c:strCache>
                <c:ptCount val="1"/>
                <c:pt idx="0">
                  <c:v>Algeria</c:v>
                </c:pt>
              </c:strCache>
            </c:strRef>
          </c:tx>
          <c:spPr>
            <a:ln w="28575">
              <a:noFill/>
            </a:ln>
          </c:spPr>
          <c:marker>
            <c:symbol val="x"/>
            <c:size val="6"/>
            <c:spPr>
              <a:noFill/>
              <a:ln w="19050">
                <a:solidFill>
                  <a:schemeClr val="tx1"/>
                </a:solidFill>
              </a:ln>
            </c:spPr>
          </c:marker>
          <c:xVal>
            <c:numRef>
              <c:f>'Data Fig 3&amp;4&amp;5'!$A$101:$A$138</c:f>
              <c:numCache>
                <c:formatCode>General</c:formatCode>
                <c:ptCount val="38"/>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numCache>
            </c:numRef>
          </c:xVal>
          <c:yVal>
            <c:numRef>
              <c:f>'Data Fig 3&amp;4&amp;5'!$B$101:$B$138</c:f>
              <c:numCache>
                <c:formatCode>#,##0</c:formatCode>
                <c:ptCount val="38"/>
                <c:pt idx="12">
                  <c:v>2201.411758013771</c:v>
                </c:pt>
                <c:pt idx="13">
                  <c:v>2232.31311028698</c:v>
                </c:pt>
                <c:pt idx="14">
                  <c:v>2143.809455197437</c:v>
                </c:pt>
                <c:pt idx="15">
                  <c:v>2030.092933880472</c:v>
                </c:pt>
                <c:pt idx="16">
                  <c:v>2064.629539306809</c:v>
                </c:pt>
                <c:pt idx="17">
                  <c:v>2044.120462572307</c:v>
                </c:pt>
                <c:pt idx="18">
                  <c:v>2045.728705446451</c:v>
                </c:pt>
                <c:pt idx="19">
                  <c:v>1926.019863929755</c:v>
                </c:pt>
                <c:pt idx="20">
                  <c:v>1711.823859205278</c:v>
                </c:pt>
                <c:pt idx="21">
                  <c:v>1761.136815579569</c:v>
                </c:pt>
                <c:pt idx="26">
                  <c:v>1750.002307151005</c:v>
                </c:pt>
                <c:pt idx="27">
                  <c:v>1797.278454017652</c:v>
                </c:pt>
                <c:pt idx="28">
                  <c:v>1876.291603692324</c:v>
                </c:pt>
                <c:pt idx="29">
                  <c:v>1913.551941070544</c:v>
                </c:pt>
                <c:pt idx="30">
                  <c:v>1962.326117125038</c:v>
                </c:pt>
                <c:pt idx="31">
                  <c:v>1954.476812656537</c:v>
                </c:pt>
                <c:pt idx="32">
                  <c:v>2197.805251180042</c:v>
                </c:pt>
                <c:pt idx="33">
                  <c:v>2284.147600333544</c:v>
                </c:pt>
                <c:pt idx="34">
                  <c:v>2441.133689703548</c:v>
                </c:pt>
                <c:pt idx="35">
                  <c:v>2594.1951268393</c:v>
                </c:pt>
                <c:pt idx="36">
                  <c:v>2813.975651957305</c:v>
                </c:pt>
                <c:pt idx="37">
                  <c:v>2933.677545101932</c:v>
                </c:pt>
              </c:numCache>
            </c:numRef>
          </c:yVal>
          <c:smooth val="0"/>
          <c:extLst xmlns:c16r2="http://schemas.microsoft.com/office/drawing/2015/06/chart">
            <c:ext xmlns:c16="http://schemas.microsoft.com/office/drawing/2014/chart" uri="{C3380CC4-5D6E-409C-BE32-E72D297353CC}">
              <c16:uniqueId val="{00000000-7566-944F-B695-98B583D4456F}"/>
            </c:ext>
          </c:extLst>
        </c:ser>
        <c:ser>
          <c:idx val="1"/>
          <c:order val="1"/>
          <c:tx>
            <c:strRef>
              <c:f>'Data Fig 3&amp;4&amp;5'!$C$90</c:f>
              <c:strCache>
                <c:ptCount val="1"/>
                <c:pt idx="0">
                  <c:v>Tunisia</c:v>
                </c:pt>
              </c:strCache>
            </c:strRef>
          </c:tx>
          <c:spPr>
            <a:ln w="28575">
              <a:noFill/>
            </a:ln>
          </c:spPr>
          <c:marker>
            <c:symbol val="circle"/>
            <c:size val="6"/>
            <c:spPr>
              <a:noFill/>
              <a:ln>
                <a:solidFill>
                  <a:schemeClr val="tx1"/>
                </a:solidFill>
              </a:ln>
            </c:spPr>
          </c:marker>
          <c:xVal>
            <c:numRef>
              <c:f>'Data Fig 3&amp;4&amp;5'!$A$101:$A$138</c:f>
              <c:numCache>
                <c:formatCode>General</c:formatCode>
                <c:ptCount val="38"/>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numCache>
            </c:numRef>
          </c:xVal>
          <c:yVal>
            <c:numRef>
              <c:f>'Data Fig 3&amp;4&amp;5'!$C$101:$C$138</c:f>
              <c:numCache>
                <c:formatCode>#,##0</c:formatCode>
                <c:ptCount val="38"/>
                <c:pt idx="26">
                  <c:v>1616.640338227968</c:v>
                </c:pt>
                <c:pt idx="27">
                  <c:v>1684.735865000208</c:v>
                </c:pt>
                <c:pt idx="28">
                  <c:v>1789.102480726862</c:v>
                </c:pt>
                <c:pt idx="29">
                  <c:v>1775.053056238417</c:v>
                </c:pt>
                <c:pt idx="30">
                  <c:v>1833.778251659805</c:v>
                </c:pt>
                <c:pt idx="31">
                  <c:v>1819.118273036792</c:v>
                </c:pt>
                <c:pt idx="32">
                  <c:v>2006.881167386706</c:v>
                </c:pt>
                <c:pt idx="33">
                  <c:v>2044.309202974325</c:v>
                </c:pt>
                <c:pt idx="34">
                  <c:v>2183.595452634481</c:v>
                </c:pt>
                <c:pt idx="35">
                  <c:v>2332.371783010493</c:v>
                </c:pt>
                <c:pt idx="36">
                  <c:v>2265.292828389853</c:v>
                </c:pt>
              </c:numCache>
            </c:numRef>
          </c:yVal>
          <c:smooth val="0"/>
          <c:extLst xmlns:c16r2="http://schemas.microsoft.com/office/drawing/2015/06/chart">
            <c:ext xmlns:c16="http://schemas.microsoft.com/office/drawing/2014/chart" uri="{C3380CC4-5D6E-409C-BE32-E72D297353CC}">
              <c16:uniqueId val="{00000001-7566-944F-B695-98B583D4456F}"/>
            </c:ext>
          </c:extLst>
        </c:ser>
        <c:ser>
          <c:idx val="2"/>
          <c:order val="2"/>
          <c:tx>
            <c:strRef>
              <c:f>'Data Fig 3&amp;4&amp;5'!$D$90</c:f>
              <c:strCache>
                <c:ptCount val="1"/>
                <c:pt idx="0">
                  <c:v>Vietnam</c:v>
                </c:pt>
              </c:strCache>
            </c:strRef>
          </c:tx>
          <c:spPr>
            <a:ln w="28575">
              <a:solidFill>
                <a:schemeClr val="tx1"/>
              </a:solidFill>
              <a:prstDash val="sysDot"/>
            </a:ln>
          </c:spPr>
          <c:marker>
            <c:symbol val="none"/>
          </c:marker>
          <c:xVal>
            <c:numRef>
              <c:f>'Data Fig 3&amp;4&amp;5'!$A$101:$A$138</c:f>
              <c:numCache>
                <c:formatCode>General</c:formatCode>
                <c:ptCount val="38"/>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numCache>
            </c:numRef>
          </c:xVal>
          <c:yVal>
            <c:numRef>
              <c:f>'Data Fig 3&amp;4&amp;5'!$D$101:$D$138</c:f>
              <c:numCache>
                <c:formatCode>#,##0</c:formatCode>
                <c:ptCount val="38"/>
                <c:pt idx="1">
                  <c:v>712.4983583327597</c:v>
                </c:pt>
                <c:pt idx="2">
                  <c:v>665.4540080428912</c:v>
                </c:pt>
                <c:pt idx="3">
                  <c:v>694.0319651240791</c:v>
                </c:pt>
                <c:pt idx="4">
                  <c:v>672.7777932951785</c:v>
                </c:pt>
                <c:pt idx="5">
                  <c:v>682.6437378172176</c:v>
                </c:pt>
                <c:pt idx="6">
                  <c:v>665.6964381823927</c:v>
                </c:pt>
                <c:pt idx="7">
                  <c:v>704.568391168565</c:v>
                </c:pt>
                <c:pt idx="8">
                  <c:v>641.6357688038064</c:v>
                </c:pt>
                <c:pt idx="9">
                  <c:v>641.1485768431958</c:v>
                </c:pt>
                <c:pt idx="10">
                  <c:v>553.2625845629344</c:v>
                </c:pt>
                <c:pt idx="11">
                  <c:v>459.327295407814</c:v>
                </c:pt>
                <c:pt idx="12">
                  <c:v>435.6982072900141</c:v>
                </c:pt>
                <c:pt idx="13">
                  <c:v>457.774704973584</c:v>
                </c:pt>
                <c:pt idx="14">
                  <c:v>461.8411408329448</c:v>
                </c:pt>
                <c:pt idx="15">
                  <c:v>511.7580137139942</c:v>
                </c:pt>
                <c:pt idx="16">
                  <c:v>570.4134879309088</c:v>
                </c:pt>
                <c:pt idx="17">
                  <c:v>700.9899047632854</c:v>
                </c:pt>
                <c:pt idx="18">
                  <c:v>758.254069569726</c:v>
                </c:pt>
                <c:pt idx="19">
                  <c:v>794.564480326703</c:v>
                </c:pt>
                <c:pt idx="20">
                  <c:v>749.1232529515565</c:v>
                </c:pt>
                <c:pt idx="21">
                  <c:v>711.234521707663</c:v>
                </c:pt>
                <c:pt idx="22">
                  <c:v>650.2317022540914</c:v>
                </c:pt>
                <c:pt idx="23">
                  <c:v>615.3933203992381</c:v>
                </c:pt>
                <c:pt idx="24">
                  <c:v>479.8304592564391</c:v>
                </c:pt>
                <c:pt idx="25">
                  <c:v>380.530766321163</c:v>
                </c:pt>
                <c:pt idx="26">
                  <c:v>439.9274804321881</c:v>
                </c:pt>
                <c:pt idx="27">
                  <c:v>461.6911960325591</c:v>
                </c:pt>
                <c:pt idx="28">
                  <c:v>475.7773390842732</c:v>
                </c:pt>
                <c:pt idx="29">
                  <c:v>520.847669899763</c:v>
                </c:pt>
              </c:numCache>
            </c:numRef>
          </c:yVal>
          <c:smooth val="0"/>
          <c:extLst xmlns:c16r2="http://schemas.microsoft.com/office/drawing/2015/06/chart">
            <c:ext xmlns:c16="http://schemas.microsoft.com/office/drawing/2014/chart" uri="{C3380CC4-5D6E-409C-BE32-E72D297353CC}">
              <c16:uniqueId val="{00000002-7566-944F-B695-98B583D4456F}"/>
            </c:ext>
          </c:extLst>
        </c:ser>
        <c:ser>
          <c:idx val="3"/>
          <c:order val="3"/>
          <c:tx>
            <c:strRef>
              <c:f>'Data Fig 3&amp;4&amp;5'!$E$90</c:f>
              <c:strCache>
                <c:ptCount val="1"/>
                <c:pt idx="0">
                  <c:v>French Cameroon</c:v>
                </c:pt>
              </c:strCache>
            </c:strRef>
          </c:tx>
          <c:spPr>
            <a:ln w="28575">
              <a:noFill/>
            </a:ln>
          </c:spPr>
          <c:marker>
            <c:symbol val="diamond"/>
            <c:size val="6"/>
            <c:spPr>
              <a:solidFill>
                <a:schemeClr val="tx1"/>
              </a:solidFill>
              <a:ln>
                <a:solidFill>
                  <a:schemeClr val="tx1"/>
                </a:solidFill>
              </a:ln>
            </c:spPr>
          </c:marker>
          <c:xVal>
            <c:numRef>
              <c:f>'Data Fig 3&amp;4&amp;5'!$A$101:$A$138</c:f>
              <c:numCache>
                <c:formatCode>General</c:formatCode>
                <c:ptCount val="38"/>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numCache>
            </c:numRef>
          </c:xVal>
          <c:yVal>
            <c:numRef>
              <c:f>'Data Fig 3&amp;4&amp;5'!$E$101:$E$138</c:f>
              <c:numCache>
                <c:formatCode>#,##0</c:formatCode>
                <c:ptCount val="38"/>
                <c:pt idx="25">
                  <c:v>512.6976295438018</c:v>
                </c:pt>
              </c:numCache>
            </c:numRef>
          </c:yVal>
          <c:smooth val="0"/>
          <c:extLst xmlns:c16r2="http://schemas.microsoft.com/office/drawing/2015/06/chart">
            <c:ext xmlns:c16="http://schemas.microsoft.com/office/drawing/2014/chart" uri="{C3380CC4-5D6E-409C-BE32-E72D297353CC}">
              <c16:uniqueId val="{00000003-7566-944F-B695-98B583D4456F}"/>
            </c:ext>
          </c:extLst>
        </c:ser>
        <c:dLbls>
          <c:showLegendKey val="0"/>
          <c:showVal val="0"/>
          <c:showCatName val="0"/>
          <c:showSerName val="0"/>
          <c:showPercent val="0"/>
          <c:showBubbleSize val="0"/>
        </c:dLbls>
        <c:axId val="-2115591016"/>
        <c:axId val="-2116014904"/>
      </c:scatterChart>
      <c:valAx>
        <c:axId val="-2115591016"/>
        <c:scaling>
          <c:orientation val="minMax"/>
        </c:scaling>
        <c:delete val="0"/>
        <c:axPos val="b"/>
        <c:numFmt formatCode="General" sourceLinked="1"/>
        <c:majorTickMark val="out"/>
        <c:minorTickMark val="none"/>
        <c:tickLblPos val="nextTo"/>
        <c:crossAx val="-2116014904"/>
        <c:crosses val="autoZero"/>
        <c:crossBetween val="midCat"/>
      </c:valAx>
      <c:valAx>
        <c:axId val="-2116014904"/>
        <c:scaling>
          <c:orientation val="minMax"/>
          <c:max val="3000.0"/>
          <c:min val="250.0"/>
        </c:scaling>
        <c:delete val="0"/>
        <c:axPos val="l"/>
        <c:majorGridlines>
          <c:spPr>
            <a:ln>
              <a:noFill/>
            </a:ln>
          </c:spPr>
        </c:majorGridlines>
        <c:numFmt formatCode="#,##0" sourceLinked="1"/>
        <c:majorTickMark val="out"/>
        <c:minorTickMark val="none"/>
        <c:tickLblPos val="nextTo"/>
        <c:crossAx val="-2115591016"/>
        <c:crosses val="autoZero"/>
        <c:crossBetween val="midCat"/>
        <c:majorUnit val="250.0"/>
      </c:valAx>
    </c:plotArea>
    <c:legend>
      <c:legendPos val="b"/>
      <c:overlay val="0"/>
    </c:legend>
    <c:plotVisOnly val="1"/>
    <c:dispBlanksAs val="gap"/>
    <c:showDLblsOverMax val="0"/>
  </c:chart>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1"/>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'Data Fig 3&amp;4&amp;5'!$L$146</c:f>
              <c:strCache>
                <c:ptCount val="1"/>
                <c:pt idx="0">
                  <c:v>Algeria</c:v>
                </c:pt>
              </c:strCache>
            </c:strRef>
          </c:tx>
          <c:spPr>
            <a:ln>
              <a:solidFill>
                <a:schemeClr val="tx1"/>
              </a:solidFill>
            </a:ln>
          </c:spPr>
          <c:marker>
            <c:symbol val="none"/>
          </c:marker>
          <c:xVal>
            <c:numRef>
              <c:f>'Data Fig 3&amp;4&amp;5'!$K$147:$K$186</c:f>
              <c:numCache>
                <c:formatCode>General</c:formatCode>
                <c:ptCount val="40"/>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numCache>
            </c:numRef>
          </c:xVal>
          <c:yVal>
            <c:numRef>
              <c:f>'Data Fig 3&amp;4&amp;5'!$L$147:$L$186</c:f>
              <c:numCache>
                <c:formatCode>General</c:formatCode>
                <c:ptCount val="40"/>
                <c:pt idx="12" formatCode="0.00">
                  <c:v>3.025955662155452</c:v>
                </c:pt>
                <c:pt idx="13" formatCode="0.00">
                  <c:v>2.99324226145225</c:v>
                </c:pt>
                <c:pt idx="14" formatCode="0.00">
                  <c:v>2.616874766151353</c:v>
                </c:pt>
                <c:pt idx="15" formatCode="0.00">
                  <c:v>2.218413104122149</c:v>
                </c:pt>
                <c:pt idx="16" formatCode="0.00">
                  <c:v>2.22825830167171</c:v>
                </c:pt>
                <c:pt idx="17" formatCode="0.00">
                  <c:v>2.457744383217576</c:v>
                </c:pt>
                <c:pt idx="18" formatCode="0.00">
                  <c:v>2.593242136429438</c:v>
                </c:pt>
                <c:pt idx="19" formatCode="0.00">
                  <c:v>2.537808363675286</c:v>
                </c:pt>
                <c:pt idx="20" formatCode="0.00">
                  <c:v>2.624343046539177</c:v>
                </c:pt>
                <c:pt idx="21" formatCode="0.00">
                  <c:v>3.563793957680381</c:v>
                </c:pt>
                <c:pt idx="26" formatCode="0.00">
                  <c:v>2.475069274809224</c:v>
                </c:pt>
                <c:pt idx="27" formatCode="0.00">
                  <c:v>1.926070459263297</c:v>
                </c:pt>
                <c:pt idx="28" formatCode="0.00">
                  <c:v>3.156605433557398</c:v>
                </c:pt>
                <c:pt idx="29" formatCode="0.00">
                  <c:v>1.990057988036214</c:v>
                </c:pt>
                <c:pt idx="30" formatCode="0.00">
                  <c:v>2.094518313498262</c:v>
                </c:pt>
                <c:pt idx="31" formatCode="0.00">
                  <c:v>2.36564866010183</c:v>
                </c:pt>
                <c:pt idx="32" formatCode="0.00">
                  <c:v>2.585616448950626</c:v>
                </c:pt>
                <c:pt idx="33" formatCode="0.00">
                  <c:v>2.848981599813447</c:v>
                </c:pt>
                <c:pt idx="34" formatCode="0.00">
                  <c:v>3.63004645778836</c:v>
                </c:pt>
                <c:pt idx="35" formatCode="0.00">
                  <c:v>4.152854224381683</c:v>
                </c:pt>
                <c:pt idx="37" formatCode="0.00">
                  <c:v>4.967375629602279</c:v>
                </c:pt>
              </c:numCache>
            </c:numRef>
          </c:yVal>
          <c:smooth val="0"/>
          <c:extLst xmlns:c16r2="http://schemas.microsoft.com/office/drawing/2015/06/chart">
            <c:ext xmlns:c16="http://schemas.microsoft.com/office/drawing/2014/chart" uri="{C3380CC4-5D6E-409C-BE32-E72D297353CC}">
              <c16:uniqueId val="{00000000-D322-B640-899C-973BC8D09E0E}"/>
            </c:ext>
          </c:extLst>
        </c:ser>
        <c:ser>
          <c:idx val="1"/>
          <c:order val="1"/>
          <c:tx>
            <c:strRef>
              <c:f>'Data Fig 3&amp;4&amp;5'!$M$146</c:f>
              <c:strCache>
                <c:ptCount val="1"/>
                <c:pt idx="0">
                  <c:v>Tunisia</c:v>
                </c:pt>
              </c:strCache>
            </c:strRef>
          </c:tx>
          <c:spPr>
            <a:ln>
              <a:solidFill>
                <a:schemeClr val="tx1"/>
              </a:solidFill>
              <a:prstDash val="dash"/>
            </a:ln>
          </c:spPr>
          <c:marker>
            <c:symbol val="none"/>
          </c:marker>
          <c:xVal>
            <c:numRef>
              <c:f>'Data Fig 3&amp;4&amp;5'!$K$147:$K$186</c:f>
              <c:numCache>
                <c:formatCode>General</c:formatCode>
                <c:ptCount val="40"/>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numCache>
            </c:numRef>
          </c:xVal>
          <c:yVal>
            <c:numRef>
              <c:f>'Data Fig 3&amp;4&amp;5'!$M$147:$M$186</c:f>
              <c:numCache>
                <c:formatCode>General</c:formatCode>
                <c:ptCount val="40"/>
                <c:pt idx="26" formatCode="0.00">
                  <c:v>2.184511852012602</c:v>
                </c:pt>
                <c:pt idx="27" formatCode="0.00">
                  <c:v>3.655866981410025</c:v>
                </c:pt>
                <c:pt idx="28" formatCode="0.00">
                  <c:v>2.845058460444835</c:v>
                </c:pt>
                <c:pt idx="32" formatCode="0.00">
                  <c:v>3.336391858736386</c:v>
                </c:pt>
                <c:pt idx="33" formatCode="0.00">
                  <c:v>3.432559433009851</c:v>
                </c:pt>
                <c:pt idx="34" formatCode="0.00">
                  <c:v>3.467635037096436</c:v>
                </c:pt>
                <c:pt idx="35" formatCode="0.00">
                  <c:v>4.066818952579606</c:v>
                </c:pt>
                <c:pt idx="36" formatCode="0.00">
                  <c:v>4.448208081316706</c:v>
                </c:pt>
              </c:numCache>
            </c:numRef>
          </c:yVal>
          <c:smooth val="0"/>
          <c:extLst xmlns:c16r2="http://schemas.microsoft.com/office/drawing/2015/06/chart">
            <c:ext xmlns:c16="http://schemas.microsoft.com/office/drawing/2014/chart" uri="{C3380CC4-5D6E-409C-BE32-E72D297353CC}">
              <c16:uniqueId val="{00000001-D322-B640-899C-973BC8D09E0E}"/>
            </c:ext>
          </c:extLst>
        </c:ser>
        <c:ser>
          <c:idx val="3"/>
          <c:order val="3"/>
          <c:tx>
            <c:strRef>
              <c:f>'Data Fig 3&amp;4&amp;5'!$O$146</c:f>
              <c:strCache>
                <c:ptCount val="1"/>
                <c:pt idx="0">
                  <c:v>French Cameroon</c:v>
                </c:pt>
              </c:strCache>
            </c:strRef>
          </c:tx>
          <c:spPr>
            <a:ln>
              <a:noFill/>
            </a:ln>
          </c:spPr>
          <c:marker>
            <c:symbol val="diamond"/>
            <c:size val="8"/>
            <c:spPr>
              <a:solidFill>
                <a:schemeClr val="tx1"/>
              </a:solidFill>
              <a:ln>
                <a:solidFill>
                  <a:schemeClr val="tx1"/>
                </a:solidFill>
              </a:ln>
            </c:spPr>
          </c:marker>
          <c:xVal>
            <c:numRef>
              <c:f>'Data Fig 3&amp;4&amp;5'!$K$147:$K$186</c:f>
              <c:numCache>
                <c:formatCode>General</c:formatCode>
                <c:ptCount val="40"/>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numCache>
            </c:numRef>
          </c:xVal>
          <c:yVal>
            <c:numRef>
              <c:f>'Data Fig 3&amp;4&amp;5'!$O$147:$O$186</c:f>
              <c:numCache>
                <c:formatCode>General</c:formatCode>
                <c:ptCount val="40"/>
                <c:pt idx="25" formatCode="0.00">
                  <c:v>0.912940640432047</c:v>
                </c:pt>
              </c:numCache>
            </c:numRef>
          </c:yVal>
          <c:smooth val="0"/>
          <c:extLst xmlns:c16r2="http://schemas.microsoft.com/office/drawing/2015/06/chart">
            <c:ext xmlns:c16="http://schemas.microsoft.com/office/drawing/2014/chart" uri="{C3380CC4-5D6E-409C-BE32-E72D297353CC}">
              <c16:uniqueId val="{00000002-D322-B640-899C-973BC8D09E0E}"/>
            </c:ext>
          </c:extLst>
        </c:ser>
        <c:dLbls>
          <c:showLegendKey val="0"/>
          <c:showVal val="0"/>
          <c:showCatName val="0"/>
          <c:showSerName val="0"/>
          <c:showPercent val="0"/>
          <c:showBubbleSize val="0"/>
        </c:dLbls>
        <c:axId val="-2114302264"/>
        <c:axId val="-2114299128"/>
      </c:scatterChart>
      <c:scatterChart>
        <c:scatterStyle val="lineMarker"/>
        <c:varyColors val="0"/>
        <c:ser>
          <c:idx val="2"/>
          <c:order val="2"/>
          <c:tx>
            <c:strRef>
              <c:f>'Data Fig 3&amp;4&amp;5'!$N$146</c:f>
              <c:strCache>
                <c:ptCount val="1"/>
                <c:pt idx="0">
                  <c:v>Vietnam</c:v>
                </c:pt>
              </c:strCache>
            </c:strRef>
          </c:tx>
          <c:spPr>
            <a:ln>
              <a:solidFill>
                <a:schemeClr val="tx1"/>
              </a:solidFill>
              <a:prstDash val="sysDot"/>
            </a:ln>
          </c:spPr>
          <c:marker>
            <c:symbol val="circle"/>
            <c:size val="5"/>
            <c:spPr>
              <a:solidFill>
                <a:schemeClr val="tx1"/>
              </a:solidFill>
              <a:ln>
                <a:solidFill>
                  <a:schemeClr val="tx1"/>
                </a:solidFill>
              </a:ln>
            </c:spPr>
          </c:marker>
          <c:xVal>
            <c:numRef>
              <c:f>'Data Fig 3&amp;4&amp;5'!$K$147:$K$186</c:f>
              <c:numCache>
                <c:formatCode>General</c:formatCode>
                <c:ptCount val="40"/>
                <c:pt idx="0">
                  <c:v>1920.0</c:v>
                </c:pt>
                <c:pt idx="1">
                  <c:v>1921.0</c:v>
                </c:pt>
                <c:pt idx="2">
                  <c:v>1922.0</c:v>
                </c:pt>
                <c:pt idx="3">
                  <c:v>1923.0</c:v>
                </c:pt>
                <c:pt idx="4">
                  <c:v>1924.0</c:v>
                </c:pt>
                <c:pt idx="5">
                  <c:v>1925.0</c:v>
                </c:pt>
                <c:pt idx="6">
                  <c:v>1926.0</c:v>
                </c:pt>
                <c:pt idx="7">
                  <c:v>1927.0</c:v>
                </c:pt>
                <c:pt idx="8">
                  <c:v>1928.0</c:v>
                </c:pt>
                <c:pt idx="9">
                  <c:v>1929.0</c:v>
                </c:pt>
                <c:pt idx="10">
                  <c:v>1930.0</c:v>
                </c:pt>
                <c:pt idx="11">
                  <c:v>1931.0</c:v>
                </c:pt>
                <c:pt idx="12">
                  <c:v>1932.0</c:v>
                </c:pt>
                <c:pt idx="13">
                  <c:v>1933.0</c:v>
                </c:pt>
                <c:pt idx="14">
                  <c:v>1934.0</c:v>
                </c:pt>
                <c:pt idx="15">
                  <c:v>1935.0</c:v>
                </c:pt>
                <c:pt idx="16">
                  <c:v>1936.0</c:v>
                </c:pt>
                <c:pt idx="17">
                  <c:v>1937.0</c:v>
                </c:pt>
                <c:pt idx="18">
                  <c:v>1938.0</c:v>
                </c:pt>
                <c:pt idx="19">
                  <c:v>1939.0</c:v>
                </c:pt>
                <c:pt idx="20">
                  <c:v>1940.0</c:v>
                </c:pt>
                <c:pt idx="21">
                  <c:v>1941.0</c:v>
                </c:pt>
                <c:pt idx="22">
                  <c:v>1942.0</c:v>
                </c:pt>
                <c:pt idx="23">
                  <c:v>1943.0</c:v>
                </c:pt>
                <c:pt idx="24">
                  <c:v>1944.0</c:v>
                </c:pt>
                <c:pt idx="25">
                  <c:v>1945.0</c:v>
                </c:pt>
                <c:pt idx="26">
                  <c:v>1946.0</c:v>
                </c:pt>
                <c:pt idx="27">
                  <c:v>1947.0</c:v>
                </c:pt>
                <c:pt idx="28">
                  <c:v>1948.0</c:v>
                </c:pt>
                <c:pt idx="29">
                  <c:v>1949.0</c:v>
                </c:pt>
                <c:pt idx="30">
                  <c:v>1950.0</c:v>
                </c:pt>
                <c:pt idx="31">
                  <c:v>1951.0</c:v>
                </c:pt>
                <c:pt idx="32">
                  <c:v>1952.0</c:v>
                </c:pt>
                <c:pt idx="33">
                  <c:v>1953.0</c:v>
                </c:pt>
                <c:pt idx="34">
                  <c:v>1954.0</c:v>
                </c:pt>
                <c:pt idx="35">
                  <c:v>1955.0</c:v>
                </c:pt>
                <c:pt idx="36">
                  <c:v>1956.0</c:v>
                </c:pt>
                <c:pt idx="37">
                  <c:v>1957.0</c:v>
                </c:pt>
                <c:pt idx="38">
                  <c:v>1958.0</c:v>
                </c:pt>
                <c:pt idx="39">
                  <c:v>1959.0</c:v>
                </c:pt>
              </c:numCache>
            </c:numRef>
          </c:xVal>
          <c:yVal>
            <c:numRef>
              <c:f>'Data Fig 3&amp;4&amp;5'!$N$147:$N$186</c:f>
              <c:numCache>
                <c:formatCode>0.00</c:formatCode>
                <c:ptCount val="40"/>
                <c:pt idx="1">
                  <c:v>0.109268701472348</c:v>
                </c:pt>
                <c:pt idx="6">
                  <c:v>0.121401938833547</c:v>
                </c:pt>
                <c:pt idx="7">
                  <c:v>0.124052314983761</c:v>
                </c:pt>
                <c:pt idx="8">
                  <c:v>0.137288808335475</c:v>
                </c:pt>
                <c:pt idx="9">
                  <c:v>0.138452265829985</c:v>
                </c:pt>
                <c:pt idx="10">
                  <c:v>0.142260145052717</c:v>
                </c:pt>
                <c:pt idx="11">
                  <c:v>0.139476871623604</c:v>
                </c:pt>
                <c:pt idx="12">
                  <c:v>0.13007523208562</c:v>
                </c:pt>
                <c:pt idx="13">
                  <c:v>0.131015284243988</c:v>
                </c:pt>
                <c:pt idx="14">
                  <c:v>0.12234390577494</c:v>
                </c:pt>
                <c:pt idx="15">
                  <c:v>0.122918043497159</c:v>
                </c:pt>
                <c:pt idx="17">
                  <c:v>0.136325897884244</c:v>
                </c:pt>
                <c:pt idx="18">
                  <c:v>0.137162747274918</c:v>
                </c:pt>
                <c:pt idx="19">
                  <c:v>0.139180331742262</c:v>
                </c:pt>
                <c:pt idx="20">
                  <c:v>0.152806781469341</c:v>
                </c:pt>
                <c:pt idx="22">
                  <c:v>0.12867415052781</c:v>
                </c:pt>
              </c:numCache>
            </c:numRef>
          </c:yVal>
          <c:smooth val="0"/>
          <c:extLst xmlns:c16r2="http://schemas.microsoft.com/office/drawing/2015/06/chart">
            <c:ext xmlns:c16="http://schemas.microsoft.com/office/drawing/2014/chart" uri="{C3380CC4-5D6E-409C-BE32-E72D297353CC}">
              <c16:uniqueId val="{00000003-D322-B640-899C-973BC8D09E0E}"/>
            </c:ext>
          </c:extLst>
        </c:ser>
        <c:dLbls>
          <c:showLegendKey val="0"/>
          <c:showVal val="0"/>
          <c:showCatName val="0"/>
          <c:showSerName val="0"/>
          <c:showPercent val="0"/>
          <c:showBubbleSize val="0"/>
        </c:dLbls>
        <c:axId val="-2114125288"/>
        <c:axId val="-2114128280"/>
      </c:scatterChart>
      <c:valAx>
        <c:axId val="-2114302264"/>
        <c:scaling>
          <c:orientation val="minMax"/>
          <c:max val="1957.0"/>
          <c:min val="1921.0"/>
        </c:scaling>
        <c:delete val="0"/>
        <c:axPos val="b"/>
        <c:numFmt formatCode="General" sourceLinked="1"/>
        <c:majorTickMark val="out"/>
        <c:minorTickMark val="none"/>
        <c:tickLblPos val="nextTo"/>
        <c:crossAx val="-2114299128"/>
        <c:crosses val="autoZero"/>
        <c:crossBetween val="midCat"/>
      </c:valAx>
      <c:valAx>
        <c:axId val="-2114299128"/>
        <c:scaling>
          <c:orientation val="minMax"/>
        </c:scaling>
        <c:delete val="0"/>
        <c:axPos val="l"/>
        <c:majorGridlines>
          <c:spPr>
            <a:ln>
              <a:noFill/>
            </a:ln>
          </c:spPr>
        </c:majorGridlines>
        <c:numFmt formatCode="General" sourceLinked="1"/>
        <c:majorTickMark val="out"/>
        <c:minorTickMark val="none"/>
        <c:tickLblPos val="nextTo"/>
        <c:crossAx val="-2114302264"/>
        <c:crosses val="autoZero"/>
        <c:crossBetween val="midCat"/>
      </c:valAx>
      <c:valAx>
        <c:axId val="-2114128280"/>
        <c:scaling>
          <c:orientation val="minMax"/>
        </c:scaling>
        <c:delete val="0"/>
        <c:axPos val="r"/>
        <c:numFmt formatCode="General" sourceLinked="1"/>
        <c:majorTickMark val="out"/>
        <c:minorTickMark val="none"/>
        <c:tickLblPos val="nextTo"/>
        <c:crossAx val="-2114125288"/>
        <c:crosses val="max"/>
        <c:crossBetween val="midCat"/>
      </c:valAx>
      <c:valAx>
        <c:axId val="-2114125288"/>
        <c:scaling>
          <c:orientation val="minMax"/>
        </c:scaling>
        <c:delete val="1"/>
        <c:axPos val="b"/>
        <c:numFmt formatCode="General" sourceLinked="1"/>
        <c:majorTickMark val="out"/>
        <c:minorTickMark val="none"/>
        <c:tickLblPos val="nextTo"/>
        <c:crossAx val="-2114128280"/>
        <c:crosses val="autoZero"/>
        <c:crossBetween val="midCat"/>
      </c:valAx>
    </c:plotArea>
    <c:legend>
      <c:legendPos val="b"/>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 Id="rId2"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0.xml"/><Relationship Id="rId2" Type="http://schemas.openxmlformats.org/officeDocument/2006/relationships/chart" Target="../charts/chart11.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3.xml"/><Relationship Id="rId2" Type="http://schemas.openxmlformats.org/officeDocument/2006/relationships/chart" Target="../charts/chart14.xml"/></Relationships>
</file>

<file path=xl/drawings/_rels/drawing22.xml.rels><?xml version="1.0" encoding="UTF-8" standalone="yes"?>
<Relationships xmlns="http://schemas.openxmlformats.org/package/2006/relationships"><Relationship Id="rId1" Type="http://schemas.openxmlformats.org/officeDocument/2006/relationships/image" Target="../media/image1.emf"/></Relationships>
</file>

<file path=xl/drawings/_rels/drawing23.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3.png"/></Relationships>
</file>

<file path=xl/drawings/_rels/drawing24.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17.xml"/><Relationship Id="rId2" Type="http://schemas.openxmlformats.org/officeDocument/2006/relationships/chart" Target="../charts/chart18.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19.xml"/><Relationship Id="rId2" Type="http://schemas.openxmlformats.org/officeDocument/2006/relationships/chart" Target="../charts/chart20.xml"/></Relationships>
</file>

<file path=xl/drawings/_rels/drawing32.xml.rels><?xml version="1.0" encoding="UTF-8" standalone="yes"?>
<Relationships xmlns="http://schemas.openxmlformats.org/package/2006/relationships"><Relationship Id="rId3" Type="http://schemas.openxmlformats.org/officeDocument/2006/relationships/chart" Target="../charts/chart23.xml"/><Relationship Id="rId4" Type="http://schemas.openxmlformats.org/officeDocument/2006/relationships/chart" Target="../charts/chart24.xml"/><Relationship Id="rId1" Type="http://schemas.openxmlformats.org/officeDocument/2006/relationships/chart" Target="../charts/chart21.xml"/><Relationship Id="rId2"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absoluteAnchor>
    <xdr:pos x="0" y="19050"/>
    <xdr:ext cx="5727700" cy="5638800"/>
    <xdr:graphicFrame macro="">
      <xdr:nvGraphicFramePr>
        <xdr:cNvPr id="2" name="Graphique 1">
          <a:extLst>
            <a:ext uri="{FF2B5EF4-FFF2-40B4-BE49-F238E27FC236}">
              <a16:creationId xmlns=""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5727700" y="19050"/>
    <xdr:ext cx="5702300" cy="5638800"/>
    <xdr:graphicFrame macro="">
      <xdr:nvGraphicFramePr>
        <xdr:cNvPr id="3" name="Graphique 1">
          <a:extLst>
            <a:ext uri="{FF2B5EF4-FFF2-40B4-BE49-F238E27FC236}">
              <a16:creationId xmlns="" xmlns:a16="http://schemas.microsoft.com/office/drawing/2014/main" id="{00000000-0008-0000-0100-000003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wsDr>
</file>

<file path=xl/drawings/drawing2.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3.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4.xml><?xml version="1.0" encoding="utf-8"?>
<xdr:wsDr xmlns:xdr="http://schemas.openxmlformats.org/drawingml/2006/spreadsheetDrawing" xmlns:a="http://schemas.openxmlformats.org/drawingml/2006/main">
  <xdr:absoluteAnchor>
    <xdr:pos x="0" y="0"/>
    <xdr:ext cx="5727700" cy="5638800"/>
    <xdr:graphicFrame macro="">
      <xdr:nvGraphicFramePr>
        <xdr:cNvPr id="2" name="Graphique 1">
          <a:extLst>
            <a:ext uri="{FF2B5EF4-FFF2-40B4-BE49-F238E27FC236}">
              <a16:creationId xmlns="" xmlns:a16="http://schemas.microsoft.com/office/drawing/2014/main" id="{00000000-0008-0000-02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5727700" y="0"/>
    <xdr:ext cx="5715000" cy="5638800"/>
    <xdr:graphicFrame macro="">
      <xdr:nvGraphicFramePr>
        <xdr:cNvPr id="3" name="Graphique 1">
          <a:extLst>
            <a:ext uri="{FF2B5EF4-FFF2-40B4-BE49-F238E27FC236}">
              <a16:creationId xmlns="" xmlns:a16="http://schemas.microsoft.com/office/drawing/2014/main" id="{00000000-0008-0000-0200-000003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wsDr>
</file>

<file path=xl/drawings/drawing5.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6.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7.xml><?xml version="1.0" encoding="utf-8"?>
<xdr:wsDr xmlns:xdr="http://schemas.openxmlformats.org/drawingml/2006/spreadsheetDrawing" xmlns:a="http://schemas.openxmlformats.org/drawingml/2006/main">
  <xdr:absoluteAnchor>
    <xdr:pos x="0" y="0"/>
    <xdr:ext cx="6680200" cy="5638800"/>
    <xdr:graphicFrame macro="">
      <xdr:nvGraphicFramePr>
        <xdr:cNvPr id="2" name="Graphique 1">
          <a:extLst>
            <a:ext uri="{FF2B5EF4-FFF2-40B4-BE49-F238E27FC236}">
              <a16:creationId xmlns="" xmlns:a16="http://schemas.microsoft.com/office/drawing/2014/main" id="{00000000-0008-0000-03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9.xml><?xml version="1.0" encoding="utf-8"?>
<xdr:wsDr xmlns:xdr="http://schemas.openxmlformats.org/drawingml/2006/spreadsheetDrawing" xmlns:a="http://schemas.openxmlformats.org/drawingml/2006/main">
  <xdr:absoluteAnchor>
    <xdr:pos x="30480" y="160020"/>
    <xdr:ext cx="7632700" cy="5638800"/>
    <xdr:graphicFrame macro="">
      <xdr:nvGraphicFramePr>
        <xdr:cNvPr id="2" name="Graphique 1">
          <a:extLst>
            <a:ext uri="{FF2B5EF4-FFF2-40B4-BE49-F238E27FC236}">
              <a16:creationId xmlns="" xmlns:a16="http://schemas.microsoft.com/office/drawing/2014/main" id="{00000000-0008-0000-04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11.xml><?xml version="1.0" encoding="utf-8"?>
<xdr:wsDr xmlns:xdr="http://schemas.openxmlformats.org/drawingml/2006/spreadsheetDrawing" xmlns:a="http://schemas.openxmlformats.org/drawingml/2006/main">
  <xdr:absoluteAnchor>
    <xdr:pos x="0" y="0"/>
    <xdr:ext cx="7632700" cy="5638800"/>
    <xdr:graphicFrame macro="">
      <xdr:nvGraphicFramePr>
        <xdr:cNvPr id="2" name="Graphique 1">
          <a:extLst>
            <a:ext uri="{FF2B5EF4-FFF2-40B4-BE49-F238E27FC236}">
              <a16:creationId xmlns=""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13.xml><?xml version="1.0" encoding="utf-8"?>
<xdr:wsDr xmlns:xdr="http://schemas.openxmlformats.org/drawingml/2006/spreadsheetDrawing" xmlns:a="http://schemas.openxmlformats.org/drawingml/2006/main">
  <xdr:absoluteAnchor>
    <xdr:pos x="0" y="0"/>
    <xdr:ext cx="6772274" cy="5638800"/>
    <xdr:graphicFrame macro="">
      <xdr:nvGraphicFramePr>
        <xdr:cNvPr id="2" name="Graphique 1">
          <a:extLst>
            <a:ext uri="{FF2B5EF4-FFF2-40B4-BE49-F238E27FC236}">
              <a16:creationId xmlns="" xmlns:a16="http://schemas.microsoft.com/office/drawing/2014/main" id="{00000000-0008-0000-06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4.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15.xml><?xml version="1.0" encoding="utf-8"?>
<xdr:wsDr xmlns:xdr="http://schemas.openxmlformats.org/drawingml/2006/spreadsheetDrawing" xmlns:a="http://schemas.openxmlformats.org/drawingml/2006/main">
  <xdr:absoluteAnchor>
    <xdr:pos x="0" y="0"/>
    <xdr:ext cx="7609840" cy="5638800"/>
    <xdr:graphicFrame macro="">
      <xdr:nvGraphicFramePr>
        <xdr:cNvPr id="2" name="Graphique 1">
          <a:extLst>
            <a:ext uri="{FF2B5EF4-FFF2-40B4-BE49-F238E27FC236}">
              <a16:creationId xmlns=""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6.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17.xml><?xml version="1.0" encoding="utf-8"?>
<xdr:wsDr xmlns:xdr="http://schemas.openxmlformats.org/drawingml/2006/spreadsheetDrawing" xmlns:a="http://schemas.openxmlformats.org/drawingml/2006/main">
  <xdr:twoCellAnchor>
    <xdr:from>
      <xdr:col>6</xdr:col>
      <xdr:colOff>76200</xdr:colOff>
      <xdr:row>0</xdr:row>
      <xdr:rowOff>45720</xdr:rowOff>
    </xdr:from>
    <xdr:to>
      <xdr:col>11</xdr:col>
      <xdr:colOff>868680</xdr:colOff>
      <xdr:row>24</xdr:row>
      <xdr:rowOff>30480</xdr:rowOff>
    </xdr:to>
    <xdr:graphicFrame macro="">
      <xdr:nvGraphicFramePr>
        <xdr:cNvPr id="4" name="Chart 1">
          <a:extLst>
            <a:ext uri="{FF2B5EF4-FFF2-40B4-BE49-F238E27FC236}">
              <a16:creationId xmlns="" xmlns:a16="http://schemas.microsoft.com/office/drawing/2014/main" id="{00000000-0008-0000-08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99060</xdr:colOff>
      <xdr:row>0</xdr:row>
      <xdr:rowOff>68580</xdr:rowOff>
    </xdr:from>
    <xdr:to>
      <xdr:col>6</xdr:col>
      <xdr:colOff>92709</xdr:colOff>
      <xdr:row>24</xdr:row>
      <xdr:rowOff>30479</xdr:rowOff>
    </xdr:to>
    <xdr:graphicFrame macro="">
      <xdr:nvGraphicFramePr>
        <xdr:cNvPr id="5" name="Chart 1">
          <a:extLst>
            <a:ext uri="{FF2B5EF4-FFF2-40B4-BE49-F238E27FC236}">
              <a16:creationId xmlns="" xmlns:a16="http://schemas.microsoft.com/office/drawing/2014/main" id="{00000000-0008-0000-08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2</xdr:col>
      <xdr:colOff>571500</xdr:colOff>
      <xdr:row>30</xdr:row>
      <xdr:rowOff>76200</xdr:rowOff>
    </xdr:from>
    <xdr:to>
      <xdr:col>9</xdr:col>
      <xdr:colOff>381000</xdr:colOff>
      <xdr:row>55</xdr:row>
      <xdr:rowOff>83820</xdr:rowOff>
    </xdr:to>
    <xdr:graphicFrame macro="">
      <xdr:nvGraphicFramePr>
        <xdr:cNvPr id="2" name="Graphique 1">
          <a:extLst>
            <a:ext uri="{FF2B5EF4-FFF2-40B4-BE49-F238E27FC236}">
              <a16:creationId xmlns=""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absoluteAnchor>
    <xdr:pos x="0" y="0"/>
    <xdr:ext cx="5715000" cy="5638800"/>
    <xdr:graphicFrame macro="">
      <xdr:nvGraphicFramePr>
        <xdr:cNvPr id="2" name="Graphique 1">
          <a:extLst>
            <a:ext uri="{FF2B5EF4-FFF2-40B4-BE49-F238E27FC236}">
              <a16:creationId xmlns="" xmlns:a16="http://schemas.microsoft.com/office/drawing/2014/main" id="{00000000-0008-0000-0A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5715000" y="0"/>
    <xdr:ext cx="5715000" cy="5676900"/>
    <xdr:graphicFrame macro="">
      <xdr:nvGraphicFramePr>
        <xdr:cNvPr id="3" name="Graphique 1">
          <a:extLst>
            <a:ext uri="{FF2B5EF4-FFF2-40B4-BE49-F238E27FC236}">
              <a16:creationId xmlns="" xmlns:a16="http://schemas.microsoft.com/office/drawing/2014/main" id="{00000000-0008-0000-0A00-000003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wsDr>
</file>

<file path=xl/drawings/drawing20.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21.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50800</xdr:colOff>
      <xdr:row>2</xdr:row>
      <xdr:rowOff>12700</xdr:rowOff>
    </xdr:to>
    <xdr:pic>
      <xdr:nvPicPr>
        <xdr:cNvPr id="2" name="Picture 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0" y="0"/>
          <a:ext cx="5918200" cy="283210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xdr:from>
      <xdr:col>4</xdr:col>
      <xdr:colOff>278892</xdr:colOff>
      <xdr:row>4</xdr:row>
      <xdr:rowOff>45720</xdr:rowOff>
    </xdr:from>
    <xdr:to>
      <xdr:col>4</xdr:col>
      <xdr:colOff>449580</xdr:colOff>
      <xdr:row>5</xdr:row>
      <xdr:rowOff>36295</xdr:rowOff>
    </xdr:to>
    <xdr:pic>
      <xdr:nvPicPr>
        <xdr:cNvPr id="4" name="Image 3">
          <a:extLst>
            <a:ext uri="{FF2B5EF4-FFF2-40B4-BE49-F238E27FC236}">
              <a16:creationId xmlns="" xmlns:a16="http://schemas.microsoft.com/office/drawing/2014/main" id="{00000000-0008-0000-1100-000004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067812" y="861060"/>
          <a:ext cx="170688" cy="219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268289</xdr:colOff>
      <xdr:row>4</xdr:row>
      <xdr:rowOff>15241</xdr:rowOff>
    </xdr:from>
    <xdr:to>
      <xdr:col>9</xdr:col>
      <xdr:colOff>480061</xdr:colOff>
      <xdr:row>5</xdr:row>
      <xdr:rowOff>14299</xdr:rowOff>
    </xdr:to>
    <xdr:pic>
      <xdr:nvPicPr>
        <xdr:cNvPr id="5" name="Image 4">
          <a:extLst>
            <a:ext uri="{FF2B5EF4-FFF2-40B4-BE49-F238E27FC236}">
              <a16:creationId xmlns="" xmlns:a16="http://schemas.microsoft.com/office/drawing/2014/main" id="{00000000-0008-0000-1100-000005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868989" y="830581"/>
          <a:ext cx="211772" cy="2276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absoluteAnchor>
    <xdr:pos x="0" y="0"/>
    <xdr:ext cx="7658100" cy="5638800"/>
    <xdr:graphicFrame macro="">
      <xdr:nvGraphicFramePr>
        <xdr:cNvPr id="2" name="Graphique 1">
          <a:extLst>
            <a:ext uri="{FF2B5EF4-FFF2-40B4-BE49-F238E27FC236}">
              <a16:creationId xmlns="" xmlns:a16="http://schemas.microsoft.com/office/drawing/2014/main" id="{00000000-0008-0000-12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26.xml><?xml version="1.0" encoding="utf-8"?>
<xdr:wsDr xmlns:xdr="http://schemas.openxmlformats.org/drawingml/2006/spreadsheetDrawing" xmlns:a="http://schemas.openxmlformats.org/drawingml/2006/main">
  <xdr:absoluteAnchor>
    <xdr:pos x="171450" y="47625"/>
    <xdr:ext cx="6772274" cy="5638800"/>
    <xdr:graphicFrame macro="">
      <xdr:nvGraphicFramePr>
        <xdr:cNvPr id="2" name="Graphique 1">
          <a:extLst>
            <a:ext uri="{FF2B5EF4-FFF2-40B4-BE49-F238E27FC236}">
              <a16:creationId xmlns="" xmlns:a16="http://schemas.microsoft.com/office/drawing/2014/main" id="{00000000-0008-0000-13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28.xml><?xml version="1.0" encoding="utf-8"?>
<xdr:wsDr xmlns:xdr="http://schemas.openxmlformats.org/drawingml/2006/spreadsheetDrawing" xmlns:a="http://schemas.openxmlformats.org/drawingml/2006/main">
  <xdr:twoCellAnchor>
    <xdr:from>
      <xdr:col>0</xdr:col>
      <xdr:colOff>76200</xdr:colOff>
      <xdr:row>0</xdr:row>
      <xdr:rowOff>76200</xdr:rowOff>
    </xdr:from>
    <xdr:to>
      <xdr:col>5</xdr:col>
      <xdr:colOff>892809</xdr:colOff>
      <xdr:row>29</xdr:row>
      <xdr:rowOff>152399</xdr:rowOff>
    </xdr:to>
    <xdr:graphicFrame macro="">
      <xdr:nvGraphicFramePr>
        <xdr:cNvPr id="3" name="Chart 1">
          <a:extLst>
            <a:ext uri="{FF2B5EF4-FFF2-40B4-BE49-F238E27FC236}">
              <a16:creationId xmlns="" xmlns:a16="http://schemas.microsoft.com/office/drawing/2014/main" id="{00000000-0008-0000-1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830580</xdr:colOff>
      <xdr:row>0</xdr:row>
      <xdr:rowOff>76200</xdr:rowOff>
    </xdr:from>
    <xdr:to>
      <xdr:col>11</xdr:col>
      <xdr:colOff>740409</xdr:colOff>
      <xdr:row>29</xdr:row>
      <xdr:rowOff>144779</xdr:rowOff>
    </xdr:to>
    <xdr:graphicFrame macro="">
      <xdr:nvGraphicFramePr>
        <xdr:cNvPr id="4" name="Chart 1">
          <a:extLst>
            <a:ext uri="{FF2B5EF4-FFF2-40B4-BE49-F238E27FC236}">
              <a16:creationId xmlns="" xmlns:a16="http://schemas.microsoft.com/office/drawing/2014/main" id="{00000000-0008-0000-14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9.xml><?xml version="1.0" encoding="utf-8"?>
<xdr:wsDr xmlns:xdr="http://schemas.openxmlformats.org/drawingml/2006/spreadsheetDrawing" xmlns:a="http://schemas.openxmlformats.org/drawingml/2006/main">
  <xdr:absoluteAnchor>
    <xdr:pos x="0" y="0"/>
    <xdr:ext cx="7658100" cy="5638800"/>
    <xdr:graphicFrame macro="">
      <xdr:nvGraphicFramePr>
        <xdr:cNvPr id="2" name="Graphique 1">
          <a:extLst>
            <a:ext uri="{FF2B5EF4-FFF2-40B4-BE49-F238E27FC236}">
              <a16:creationId xmlns="" xmlns:a16="http://schemas.microsoft.com/office/drawing/2014/main" id="{00000000-0008-0000-1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7680960" y="0"/>
    <xdr:ext cx="7658100" cy="5638800"/>
    <xdr:graphicFrame macro="">
      <xdr:nvGraphicFramePr>
        <xdr:cNvPr id="3" name="Graphique 2">
          <a:extLst>
            <a:ext uri="{FF2B5EF4-FFF2-40B4-BE49-F238E27FC236}">
              <a16:creationId xmlns="" xmlns:a16="http://schemas.microsoft.com/office/drawing/2014/main" id="{00000000-0008-0000-1500-000003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wsDr>
</file>

<file path=xl/drawings/drawing30.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31.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0.04013</cdr:x>
      <cdr:y>0.89973</cdr:y>
    </cdr:from>
    <cdr:to>
      <cdr:x>0.98411</cdr:x>
      <cdr:y>0.99458</cdr:y>
    </cdr:to>
    <cdr:sp macro="" textlink="">
      <cdr:nvSpPr>
        <cdr:cNvPr id="3" name="ZoneTexte 2"/>
        <cdr:cNvSpPr txBox="1"/>
      </cdr:nvSpPr>
      <cdr:spPr>
        <a:xfrm xmlns:a="http://schemas.openxmlformats.org/drawingml/2006/main">
          <a:off x="365760" y="5059680"/>
          <a:ext cx="8602946" cy="533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0.06104</cdr:x>
      <cdr:y>0.87669</cdr:y>
    </cdr:from>
    <cdr:to>
      <cdr:x>1</cdr:x>
      <cdr:y>1</cdr:y>
    </cdr:to>
    <cdr:sp macro="" textlink="">
      <cdr:nvSpPr>
        <cdr:cNvPr id="4"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0.06104</cdr:x>
      <cdr:y>0.87669</cdr:y>
    </cdr:from>
    <cdr:to>
      <cdr:x>1</cdr:x>
      <cdr:y>1</cdr:y>
    </cdr:to>
    <cdr:sp macro="" textlink="">
      <cdr:nvSpPr>
        <cdr:cNvPr id="6"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userShapes>
</file>

<file path=xl/drawings/drawing32.xml><?xml version="1.0" encoding="utf-8"?>
<xdr:wsDr xmlns:xdr="http://schemas.openxmlformats.org/drawingml/2006/spreadsheetDrawing" xmlns:a="http://schemas.openxmlformats.org/drawingml/2006/main">
  <xdr:twoCellAnchor>
    <xdr:from>
      <xdr:col>8</xdr:col>
      <xdr:colOff>76200</xdr:colOff>
      <xdr:row>59</xdr:row>
      <xdr:rowOff>4761</xdr:rowOff>
    </xdr:from>
    <xdr:to>
      <xdr:col>15</xdr:col>
      <xdr:colOff>323850</xdr:colOff>
      <xdr:row>83</xdr:row>
      <xdr:rowOff>104774</xdr:rowOff>
    </xdr:to>
    <xdr:graphicFrame macro="">
      <xdr:nvGraphicFramePr>
        <xdr:cNvPr id="2" name="Graphique 1">
          <a:extLst>
            <a:ext uri="{FF2B5EF4-FFF2-40B4-BE49-F238E27FC236}">
              <a16:creationId xmlns=""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35</xdr:col>
      <xdr:colOff>171450</xdr:colOff>
      <xdr:row>59</xdr:row>
      <xdr:rowOff>4762</xdr:rowOff>
    </xdr:from>
    <xdr:to>
      <xdr:col>41</xdr:col>
      <xdr:colOff>219075</xdr:colOff>
      <xdr:row>81</xdr:row>
      <xdr:rowOff>95250</xdr:rowOff>
    </xdr:to>
    <xdr:graphicFrame macro="">
      <xdr:nvGraphicFramePr>
        <xdr:cNvPr id="5" name="Graphique 4">
          <a:extLst>
            <a:ext uri="{FF2B5EF4-FFF2-40B4-BE49-F238E27FC236}">
              <a16:creationId xmlns="" xmlns:a16="http://schemas.microsoft.com/office/drawing/2014/main" id="{00000000-0008-0000-21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584200</xdr:colOff>
      <xdr:row>103</xdr:row>
      <xdr:rowOff>106362</xdr:rowOff>
    </xdr:from>
    <xdr:to>
      <xdr:col>13</xdr:col>
      <xdr:colOff>669926</xdr:colOff>
      <xdr:row>125</xdr:row>
      <xdr:rowOff>41275</xdr:rowOff>
    </xdr:to>
    <xdr:graphicFrame macro="">
      <xdr:nvGraphicFramePr>
        <xdr:cNvPr id="4" name="Graphique 3">
          <a:extLst>
            <a:ext uri="{FF2B5EF4-FFF2-40B4-BE49-F238E27FC236}">
              <a16:creationId xmlns="" xmlns:a16="http://schemas.microsoft.com/office/drawing/2014/main" id="{00000000-0008-0000-2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15</xdr:col>
      <xdr:colOff>571500</xdr:colOff>
      <xdr:row>144</xdr:row>
      <xdr:rowOff>119061</xdr:rowOff>
    </xdr:from>
    <xdr:to>
      <xdr:col>24</xdr:col>
      <xdr:colOff>38100</xdr:colOff>
      <xdr:row>170</xdr:row>
      <xdr:rowOff>28574</xdr:rowOff>
    </xdr:to>
    <xdr:graphicFrame macro="">
      <xdr:nvGraphicFramePr>
        <xdr:cNvPr id="8" name="Graphique 7">
          <a:extLst>
            <a:ext uri="{FF2B5EF4-FFF2-40B4-BE49-F238E27FC236}">
              <a16:creationId xmlns="" xmlns:a16="http://schemas.microsoft.com/office/drawing/2014/main" id="{00000000-0008-0000-21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cmorgan/Desktop/sector_curr"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rf03200/team/KAI-IS-DP-SPI-02-R/2009-10/IRS/Excel%20Files/working%20files/Comparison%202003-04%20to%202004-05_postn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5185009/Local%20Settings/Temporary%20Internet%20Files/OLK7972/Template%20-%20Table%203.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s%20and%20Settings/5185009/Local%20Settings/Temporary%20Internet%20Files/OLK7972/Template%20-%20Table%203.1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t.piketty/Dropbox/WorldWealth/Work/CapitalIsBack/Germany.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ector_curr"/>
    </sheetNames>
    <sheetDataSet>
      <sheetData sheetId="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introduction"/>
      <sheetName val="3.1"/>
      <sheetName val="3.2"/>
      <sheetName val="3.3"/>
      <sheetName val="3.4"/>
      <sheetName val="3.4 "/>
      <sheetName val="3.5"/>
      <sheetName val="3.6"/>
      <sheetName val="3.7"/>
      <sheetName val="3.8"/>
      <sheetName val="3.11"/>
      <sheetName val="3.12"/>
      <sheetName val="3.13"/>
      <sheetName val="3.14"/>
      <sheetName val="3.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able_3.9_(Overwrite)"/>
      <sheetName val="Statistics"/>
      <sheetName val="Sources"/>
      <sheetName val="Amount"/>
    </sheetNames>
    <sheetDataSet>
      <sheetData sheetId="0">
        <row r="37">
          <cell r="C37">
            <v>348</v>
          </cell>
          <cell r="D37">
            <v>3370</v>
          </cell>
          <cell r="F37">
            <v>213</v>
          </cell>
          <cell r="G37">
            <v>2730</v>
          </cell>
          <cell r="I37">
            <v>1310</v>
          </cell>
          <cell r="J37">
            <v>19600</v>
          </cell>
          <cell r="L37">
            <v>458</v>
          </cell>
          <cell r="M37">
            <v>5850</v>
          </cell>
          <cell r="O37">
            <v>203</v>
          </cell>
          <cell r="P37">
            <v>1920</v>
          </cell>
          <cell r="R37">
            <v>279</v>
          </cell>
          <cell r="S37">
            <v>2660</v>
          </cell>
        </row>
        <row r="73">
          <cell r="C73">
            <v>172</v>
          </cell>
          <cell r="D73">
            <v>14400</v>
          </cell>
          <cell r="F73">
            <v>918</v>
          </cell>
          <cell r="G73">
            <v>17400</v>
          </cell>
          <cell r="I73">
            <v>360</v>
          </cell>
          <cell r="J73">
            <v>10500</v>
          </cell>
          <cell r="L73">
            <v>667</v>
          </cell>
          <cell r="M73">
            <v>6340</v>
          </cell>
          <cell r="O73">
            <v>230</v>
          </cell>
          <cell r="P73">
            <v>3520</v>
          </cell>
        </row>
      </sheetData>
      <sheetData sheetId="1"/>
      <sheetData sheetId="2"/>
      <sheetData sheetId="3"/>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Table_3.10_(Overwrite)"/>
      <sheetName val="Statistics"/>
      <sheetName val="NumberProportion"/>
      <sheetName val="AmountProportion"/>
      <sheetName val="Individuals"/>
      <sheetName val="Amount"/>
    </sheetNames>
    <sheetDataSet>
      <sheetData sheetId="0">
        <row r="41">
          <cell r="D41">
            <v>88400</v>
          </cell>
          <cell r="G41">
            <v>29400</v>
          </cell>
          <cell r="J41">
            <v>7790</v>
          </cell>
          <cell r="M41">
            <v>14300</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Summary"/>
      <sheetName val="TableDE1"/>
      <sheetName val="TableDE2"/>
      <sheetName val="TableDE3"/>
      <sheetName val="TableDE3b"/>
      <sheetName val="TableDE3c"/>
      <sheetName val="TableDE3d"/>
      <sheetName val="TableDE3e"/>
      <sheetName val="TableDE4a"/>
      <sheetName val="TableDE4b"/>
      <sheetName val="TableDE4c"/>
      <sheetName val="TableDE4e"/>
      <sheetName val="TableDE4f"/>
      <sheetName val="TableDE4g"/>
      <sheetName val="TableDE5a"/>
      <sheetName val="TableDE5b"/>
      <sheetName val="TableDE5c"/>
      <sheetName val="TableDE6a"/>
      <sheetName val="TableDE6b"/>
      <sheetName val="TableDE6c"/>
      <sheetName val="TableDE6d"/>
      <sheetName val="TableDE6e"/>
      <sheetName val="TableDE6f"/>
      <sheetName val="TableDE6g"/>
      <sheetName val="TableDE8"/>
      <sheetName val="TableDE9"/>
      <sheetName val="TableDE10"/>
      <sheetName val="TableDE11a"/>
      <sheetName val="TableDE11b"/>
      <sheetName val="TableDE12"/>
      <sheetName val="TableDE12b"/>
      <sheetName val="TableDE12c"/>
      <sheetName val="TableDE13"/>
      <sheetName val="TableDE14a"/>
      <sheetName val="TableDE15a"/>
      <sheetName val="G-Beta (2)"/>
      <sheetName val="G-Beta (5)"/>
      <sheetName val="G-Beta (6)"/>
      <sheetName val="G-Beta (7)"/>
      <sheetName val="G-Beta (8)"/>
      <sheetName val="G-Beta (9)"/>
      <sheetName val="G-Beta (10)"/>
      <sheetName val="G-Beta (11)"/>
      <sheetName val="DataDE1"/>
      <sheetName val="DateDE1b"/>
      <sheetName val="DataDE1c"/>
      <sheetName val="DataDE2"/>
      <sheetName val="DataDE2b"/>
      <sheetName val="Index"/>
      <sheetName val="Sources"/>
    </sheetNames>
    <sheetDataSet>
      <sheetData sheetId="0"/>
      <sheetData sheetId="1">
        <row r="10">
          <cell r="B10">
            <v>12.875999999999999</v>
          </cell>
        </row>
      </sheetData>
      <sheetData sheetId="2">
        <row r="10">
          <cell r="N10">
            <v>6.4389875888451087</v>
          </cell>
        </row>
      </sheetData>
      <sheetData sheetId="3">
        <row r="8">
          <cell r="B8">
            <v>2.2530910802348592E-2</v>
          </cell>
        </row>
      </sheetData>
      <sheetData sheetId="4"/>
      <sheetData sheetId="5">
        <row r="32">
          <cell r="B32">
            <v>1.9582437120954088E-2</v>
          </cell>
        </row>
      </sheetData>
      <sheetData sheetId="6">
        <row r="50">
          <cell r="C50">
            <v>0.29748119851975646</v>
          </cell>
        </row>
      </sheetData>
      <sheetData sheetId="7">
        <row r="10">
          <cell r="C10">
            <v>0.21601464751970925</v>
          </cell>
        </row>
      </sheetData>
      <sheetData sheetId="8">
        <row r="10">
          <cell r="B10">
            <v>7.0371635419771259</v>
          </cell>
        </row>
      </sheetData>
      <sheetData sheetId="9">
        <row r="3">
          <cell r="A3" t="str">
            <v>Table DE.4b: Sources of private wealth accumulation in Germany, 1870-2010 - Multiplicative decomposition</v>
          </cell>
        </row>
      </sheetData>
      <sheetData sheetId="10">
        <row r="10">
          <cell r="C10">
            <v>2.0452781170057222E-2</v>
          </cell>
        </row>
      </sheetData>
      <sheetData sheetId="11">
        <row r="9">
          <cell r="B9">
            <v>-1.6933119496557344E-2</v>
          </cell>
        </row>
      </sheetData>
      <sheetData sheetId="12">
        <row r="9">
          <cell r="F9">
            <v>0</v>
          </cell>
        </row>
      </sheetData>
      <sheetData sheetId="13">
        <row r="10">
          <cell r="C10">
            <v>2.6616818962938549E-2</v>
          </cell>
        </row>
      </sheetData>
      <sheetData sheetId="14">
        <row r="11">
          <cell r="J11">
            <v>-3.5437782876849511E-2</v>
          </cell>
        </row>
      </sheetData>
      <sheetData sheetId="15">
        <row r="10">
          <cell r="F10">
            <v>0.12892202547374962</v>
          </cell>
        </row>
      </sheetData>
      <sheetData sheetId="16"/>
      <sheetData sheetId="17">
        <row r="10">
          <cell r="F10">
            <v>0.41395481776192439</v>
          </cell>
        </row>
      </sheetData>
      <sheetData sheetId="18">
        <row r="10">
          <cell r="K10">
            <v>0</v>
          </cell>
        </row>
      </sheetData>
      <sheetData sheetId="19">
        <row r="19">
          <cell r="D19">
            <v>0.81471075859793973</v>
          </cell>
        </row>
      </sheetData>
      <sheetData sheetId="20">
        <row r="19">
          <cell r="B19">
            <v>1</v>
          </cell>
        </row>
      </sheetData>
      <sheetData sheetId="21">
        <row r="9">
          <cell r="B9">
            <v>6.982175375562532</v>
          </cell>
        </row>
      </sheetData>
      <sheetData sheetId="22">
        <row r="27">
          <cell r="E27">
            <v>2.8163284477458488</v>
          </cell>
        </row>
      </sheetData>
      <sheetData sheetId="23"/>
      <sheetData sheetId="24">
        <row r="8">
          <cell r="B8">
            <v>50.750383098309833</v>
          </cell>
        </row>
      </sheetData>
      <sheetData sheetId="25">
        <row r="9">
          <cell r="P9">
            <v>7.0746501742048856E-2</v>
          </cell>
        </row>
      </sheetData>
      <sheetData sheetId="26">
        <row r="9">
          <cell r="M9">
            <v>9.0471677480498627E-2</v>
          </cell>
        </row>
      </sheetData>
      <sheetData sheetId="27"/>
      <sheetData sheetId="28">
        <row r="109">
          <cell r="B109">
            <v>0.22935154918867054</v>
          </cell>
        </row>
      </sheetData>
      <sheetData sheetId="29"/>
      <sheetData sheetId="30">
        <row r="10">
          <cell r="F10">
            <v>0.12348555452003729</v>
          </cell>
        </row>
      </sheetData>
      <sheetData sheetId="31">
        <row r="10">
          <cell r="B10">
            <v>0.12892202547374962</v>
          </cell>
        </row>
      </sheetData>
      <sheetData sheetId="32"/>
      <sheetData sheetId="33">
        <row r="9">
          <cell r="C9">
            <v>38.261762895590046</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8.xml"/><Relationship Id="rId2" Type="http://schemas.openxmlformats.org/officeDocument/2006/relationships/vmlDrawing" Target="../drawings/vmlDrawing1.vml"/><Relationship Id="rId3"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17.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2.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23.xml"/><Relationship Id="rId2" Type="http://schemas.openxmlformats.org/officeDocument/2006/relationships/vmlDrawing" Target="../drawings/vmlDrawing3.vml"/><Relationship Id="rId3" Type="http://schemas.openxmlformats.org/officeDocument/2006/relationships/comments" Target="../comments3.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4.xml.rels><?xml version="1.0" encoding="UTF-8" standalone="yes"?>
<Relationships xmlns="http://schemas.openxmlformats.org/package/2006/relationships"><Relationship Id="rId1" Type="http://schemas.openxmlformats.org/officeDocument/2006/relationships/vmlDrawing" Target="../drawings/vmlDrawing4.vml"/><Relationship Id="rId2" Type="http://schemas.openxmlformats.org/officeDocument/2006/relationships/comments" Target="../comments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2.xml"/><Relationship Id="rId2" Type="http://schemas.openxmlformats.org/officeDocument/2006/relationships/vmlDrawing" Target="../drawings/vmlDrawing5.vml"/><Relationship Id="rId3" Type="http://schemas.openxmlformats.org/officeDocument/2006/relationships/comments" Target="../comments5.xml"/></Relationships>
</file>

<file path=xl/worksheets/_rels/sheet36.xml.rels><?xml version="1.0" encoding="UTF-8" standalone="yes"?>
<Relationships xmlns="http://schemas.openxmlformats.org/package/2006/relationships"><Relationship Id="rId1" Type="http://schemas.openxmlformats.org/officeDocument/2006/relationships/vmlDrawing" Target="../drawings/vmlDrawing6.vml"/><Relationship Id="rId2" Type="http://schemas.openxmlformats.org/officeDocument/2006/relationships/comments" Target="../comments6.xml"/></Relationships>
</file>

<file path=xl/worksheets/_rels/sheet41.xml.rels><?xml version="1.0" encoding="UTF-8" standalone="yes"?>
<Relationships xmlns="http://schemas.openxmlformats.org/package/2006/relationships"><Relationship Id="rId1" Type="http://schemas.openxmlformats.org/officeDocument/2006/relationships/vmlDrawing" Target="../drawings/vmlDrawing7.vml"/><Relationship Id="rId2" Type="http://schemas.openxmlformats.org/officeDocument/2006/relationships/comments" Target="../comments7.xml"/></Relationships>
</file>

<file path=xl/worksheets/_rels/sheet43.xml.rels><?xml version="1.0" encoding="UTF-8" standalone="yes"?>
<Relationships xmlns="http://schemas.openxmlformats.org/package/2006/relationships"><Relationship Id="rId1" Type="http://schemas.openxmlformats.org/officeDocument/2006/relationships/vmlDrawing" Target="../drawings/vmlDrawing8.vml"/><Relationship Id="rId2" Type="http://schemas.openxmlformats.org/officeDocument/2006/relationships/comments" Target="../comments8.xml"/></Relationships>
</file>

<file path=xl/worksheets/_rels/sheet45.xml.rels><?xml version="1.0" encoding="UTF-8" standalone="yes"?>
<Relationships xmlns="http://schemas.openxmlformats.org/package/2006/relationships"><Relationship Id="rId1" Type="http://schemas.openxmlformats.org/officeDocument/2006/relationships/vmlDrawing" Target="../drawings/vmlDrawing9.vml"/><Relationship Id="rId2" Type="http://schemas.openxmlformats.org/officeDocument/2006/relationships/comments" Target="../comments9.xml"/></Relationships>
</file>

<file path=xl/worksheets/_rels/sheet46.xml.rels><?xml version="1.0" encoding="UTF-8" standalone="yes"?>
<Relationships xmlns="http://schemas.openxmlformats.org/package/2006/relationships"><Relationship Id="rId1" Type="http://schemas.openxmlformats.org/officeDocument/2006/relationships/vmlDrawing" Target="../drawings/vmlDrawing10.vml"/><Relationship Id="rId2"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B47"/>
  <sheetViews>
    <sheetView topLeftCell="A24" workbookViewId="0">
      <selection activeCell="B17" sqref="B17"/>
    </sheetView>
  </sheetViews>
  <sheetFormatPr baseColWidth="10" defaultRowHeight="13" x14ac:dyDescent="0"/>
  <cols>
    <col min="1" max="1" width="10.7109375" style="348"/>
  </cols>
  <sheetData>
    <row r="1" spans="1:2" ht="21">
      <c r="A1" s="346" t="s">
        <v>679</v>
      </c>
    </row>
    <row r="2" spans="1:2" ht="17">
      <c r="A2" s="347" t="s">
        <v>936</v>
      </c>
    </row>
    <row r="4" spans="1:2">
      <c r="A4" s="373" t="s">
        <v>665</v>
      </c>
    </row>
    <row r="5" spans="1:2">
      <c r="A5" s="374" t="s">
        <v>935</v>
      </c>
    </row>
    <row r="9" spans="1:2">
      <c r="A9" s="350" t="s">
        <v>666</v>
      </c>
      <c r="B9" t="str">
        <f>Figure1!A38</f>
        <v>Top 1% income share in the French and the British colonial empires, 1920-1960</v>
      </c>
    </row>
    <row r="10" spans="1:2">
      <c r="A10" s="350" t="s">
        <v>667</v>
      </c>
      <c r="B10" s="355" t="str">
        <f>Figure2!A37</f>
        <v>Top 0.1% income share in the French and the British colonial empires, 1920-1960</v>
      </c>
    </row>
    <row r="11" spans="1:2">
      <c r="A11" s="350" t="s">
        <v>668</v>
      </c>
      <c r="B11" t="str">
        <f>Figure3!A37</f>
        <v>Income taxpayers in statistics as percentage of total tax units, 1920-1960</v>
      </c>
    </row>
    <row r="12" spans="1:2">
      <c r="A12" s="350" t="s">
        <v>669</v>
      </c>
      <c r="B12" t="str">
        <f>'Figure4 '!A39</f>
        <v>Estimates of GDP per capita in Algeria, Tunisia, French Cameroon and Indochina 1920-1960</v>
      </c>
    </row>
    <row r="13" spans="1:2">
      <c r="A13" s="350" t="s">
        <v>670</v>
      </c>
      <c r="B13" t="str">
        <f>Figure5!A38</f>
        <v>Average income in Algeria, Tunisia, French Cameroon, and Indochina: ratio to average income in France, 1920-1960</v>
      </c>
    </row>
    <row r="14" spans="1:2">
      <c r="A14" s="350" t="s">
        <v>671</v>
      </c>
      <c r="B14" s="367" t="str">
        <f>Figure10!A38</f>
        <v>Inequality among Europeans in Tunisia and Vietnam, and comparison with France</v>
      </c>
    </row>
    <row r="15" spans="1:2">
      <c r="A15" s="350" t="s">
        <v>672</v>
      </c>
      <c r="B15" s="367" t="str">
        <f>Figure8!A28</f>
        <v>The ethnic composition of the top 0.1% group in Tunisia and Cochinchina</v>
      </c>
    </row>
    <row r="16" spans="1:2" s="367" customFormat="1">
      <c r="A16" s="350" t="s">
        <v>704</v>
      </c>
      <c r="B16" s="367" t="str">
        <f>Figure8!A28</f>
        <v>The ethnic composition of the top 0.1% group in Tunisia and Cochinchina</v>
      </c>
    </row>
    <row r="17" spans="1:2" s="545" customFormat="1">
      <c r="A17" s="350" t="s">
        <v>933</v>
      </c>
      <c r="B17" s="545" t="str">
        <f>Figure9!A57</f>
        <v xml:space="preserve">The top 0.1% income share and settlement patterns </v>
      </c>
    </row>
    <row r="18" spans="1:2" s="545" customFormat="1">
      <c r="A18" s="350" t="s">
        <v>934</v>
      </c>
      <c r="B18" s="545" t="str">
        <f>Figure10!A38</f>
        <v>Inequality among Europeans in Tunisia and Vietnam, and comparison with France</v>
      </c>
    </row>
    <row r="19" spans="1:2" s="409" customFormat="1">
      <c r="A19" s="350"/>
    </row>
    <row r="20" spans="1:2">
      <c r="B20" s="367"/>
    </row>
    <row r="21" spans="1:2">
      <c r="A21" s="350" t="s">
        <v>682</v>
      </c>
      <c r="B21" s="354" t="s">
        <v>686</v>
      </c>
    </row>
    <row r="22" spans="1:2">
      <c r="A22" s="350" t="s">
        <v>673</v>
      </c>
      <c r="B22" t="s">
        <v>687</v>
      </c>
    </row>
    <row r="23" spans="1:2">
      <c r="A23" s="350" t="s">
        <v>674</v>
      </c>
      <c r="B23" t="s">
        <v>688</v>
      </c>
    </row>
    <row r="24" spans="1:2">
      <c r="A24" s="350" t="s">
        <v>675</v>
      </c>
      <c r="B24" t="s">
        <v>689</v>
      </c>
    </row>
    <row r="25" spans="1:2">
      <c r="A25" s="350" t="s">
        <v>676</v>
      </c>
      <c r="B25" t="s">
        <v>949</v>
      </c>
    </row>
    <row r="26" spans="1:2">
      <c r="A26" s="350" t="s">
        <v>683</v>
      </c>
      <c r="B26" t="s">
        <v>706</v>
      </c>
    </row>
    <row r="27" spans="1:2" s="545" customFormat="1">
      <c r="A27" s="350" t="s">
        <v>945</v>
      </c>
      <c r="B27" s="545" t="s">
        <v>946</v>
      </c>
    </row>
    <row r="30" spans="1:2" ht="15">
      <c r="A30" s="352" t="s">
        <v>677</v>
      </c>
    </row>
    <row r="32" spans="1:2">
      <c r="A32" s="350" t="s">
        <v>714</v>
      </c>
      <c r="B32" s="354" t="s">
        <v>711</v>
      </c>
    </row>
    <row r="33" spans="1:2">
      <c r="A33" s="350" t="s">
        <v>715</v>
      </c>
      <c r="B33" t="s">
        <v>712</v>
      </c>
    </row>
    <row r="34" spans="1:2">
      <c r="A34" s="350" t="s">
        <v>716</v>
      </c>
      <c r="B34" t="s">
        <v>713</v>
      </c>
    </row>
    <row r="35" spans="1:2">
      <c r="A35" s="350" t="s">
        <v>717</v>
      </c>
      <c r="B35" t="s">
        <v>719</v>
      </c>
    </row>
    <row r="36" spans="1:2">
      <c r="A36" s="350" t="s">
        <v>718</v>
      </c>
      <c r="B36" s="367" t="s">
        <v>950</v>
      </c>
    </row>
    <row r="37" spans="1:2" s="367" customFormat="1">
      <c r="A37" s="350" t="s">
        <v>720</v>
      </c>
      <c r="B37" s="367" t="s">
        <v>726</v>
      </c>
    </row>
    <row r="38" spans="1:2" s="367" customFormat="1">
      <c r="A38" s="350" t="s">
        <v>721</v>
      </c>
      <c r="B38" s="367" t="s">
        <v>725</v>
      </c>
    </row>
    <row r="39" spans="1:2" s="367" customFormat="1">
      <c r="A39" s="350" t="s">
        <v>722</v>
      </c>
      <c r="B39" s="367" t="s">
        <v>724</v>
      </c>
    </row>
    <row r="40" spans="1:2" s="367" customFormat="1">
      <c r="A40" s="350" t="s">
        <v>723</v>
      </c>
      <c r="B40" s="367" t="s">
        <v>951</v>
      </c>
    </row>
    <row r="41" spans="1:2" s="384" customFormat="1">
      <c r="A41" s="350" t="s">
        <v>778</v>
      </c>
      <c r="B41" s="384" t="s">
        <v>780</v>
      </c>
    </row>
    <row r="42" spans="1:2" s="384" customFormat="1">
      <c r="A42" s="350" t="s">
        <v>779</v>
      </c>
      <c r="B42" s="384" t="s">
        <v>781</v>
      </c>
    </row>
    <row r="43" spans="1:2">
      <c r="B43" s="375"/>
    </row>
    <row r="44" spans="1:2">
      <c r="A44" s="350" t="s">
        <v>707</v>
      </c>
      <c r="B44" t="str">
        <f>'Figure D1'!A37</f>
        <v>Top 0.01% income share in the French and the British colonial empires, 1920-1960</v>
      </c>
    </row>
    <row r="45" spans="1:2">
      <c r="A45" s="350" t="s">
        <v>708</v>
      </c>
      <c r="B45" t="str">
        <f>'Figure D2'!A37</f>
        <v xml:space="preserve">The top 0.01% income share in the five colonies of French Indochina </v>
      </c>
    </row>
    <row r="46" spans="1:2">
      <c r="A46" s="350" t="s">
        <v>709</v>
      </c>
      <c r="B46" t="str">
        <f>'Figure D3'!A34</f>
        <v xml:space="preserve">Ethnic composition of the top 1% group in Tunisia and South Africa </v>
      </c>
    </row>
    <row r="47" spans="1:2">
      <c r="A47" s="350" t="s">
        <v>710</v>
      </c>
      <c r="B47" t="str">
        <f>'Figure D4'!A38</f>
        <v xml:space="preserve">Top income share among autochthons in Tunisia and Cochinchina </v>
      </c>
    </row>
  </sheetData>
  <hyperlinks>
    <hyperlink ref="A9" location="Figure1!A1" display="Figure 1"/>
    <hyperlink ref="A10" location="Figure2!A1" display="Figure 2"/>
    <hyperlink ref="A11" location="Figure3!A1" display="Figure 3"/>
    <hyperlink ref="A12" location="'Figure4 '!A1" display="Figure 4"/>
    <hyperlink ref="A13" location="Figure5!A1" display="Figure 5"/>
    <hyperlink ref="A14" location="Figure6!A1" display="Figure 6"/>
    <hyperlink ref="A15" location="Figure7!A1" display="Figure 7"/>
    <hyperlink ref="A22" location="Table2A!A1" display="Table 2A"/>
    <hyperlink ref="A23" location="Table2B!A1" display="Table 2B"/>
    <hyperlink ref="A24" location="'Table 2C'!A1" display="Table 2C"/>
    <hyperlink ref="A25" location="'Table 2D'!A1" display="Table 2D"/>
    <hyperlink ref="A21" location="'Table 1'!A1" display="Table 1"/>
    <hyperlink ref="A26" location="'Table 3'!A1" display="Table 3"/>
    <hyperlink ref="A16" location="Figure8!A1" display="Figure 8"/>
    <hyperlink ref="A44" location="'Figure D1'!A1" display="Figure D1"/>
    <hyperlink ref="A45" location="'Figure D2'!A1" display="Figure D2"/>
    <hyperlink ref="A47" location="'Figure D4'!A1" display="Figure D4"/>
    <hyperlink ref="A46" location="'Figure D3'!A1" display="Figure D3"/>
    <hyperlink ref="A32" location="'Table A1A'!A1" display="Table A1.A"/>
    <hyperlink ref="A33" location="'Table A1B'!A1" display="Table A1.B"/>
    <hyperlink ref="A34" location="'Table A1C'!A1" display="Table A1.C"/>
    <hyperlink ref="A35" location="'Table A1D'!A1" display="Table A1.D"/>
    <hyperlink ref="A36" location="'Table A1E'!A1" display="Table A1.E"/>
    <hyperlink ref="A37" location="'Table B1A'!A1" display="Table B1.A"/>
    <hyperlink ref="A38" location="'Table B1B'!A1" display="Table B1.B"/>
    <hyperlink ref="A39" location="'Table B1C'!A1" display="Table B1.C"/>
    <hyperlink ref="A40" location="'Table B1D'!A1" display="Table B1.D"/>
    <hyperlink ref="A41" location="'Table C2'!A1" display="Table C2"/>
    <hyperlink ref="A42" location="'Table C3'!A1" display="Table C3"/>
    <hyperlink ref="A17" location="Figure9!A1" display="Figure 9"/>
    <hyperlink ref="A18" location="Figure10!A1" display="Figure 10"/>
    <hyperlink ref="A27" location="'Table 4'!A1" display="Table 4"/>
  </hyperlinks>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N38"/>
  <sheetViews>
    <sheetView zoomScale="75" zoomScaleNormal="75" zoomScalePageLayoutView="75" workbookViewId="0">
      <selection activeCell="A38" sqref="A38"/>
    </sheetView>
  </sheetViews>
  <sheetFormatPr baseColWidth="10" defaultColWidth="10.7109375" defaultRowHeight="13" x14ac:dyDescent="0"/>
  <cols>
    <col min="1" max="16384" width="10.7109375" style="355"/>
  </cols>
  <sheetData>
    <row r="1" spans="14:14">
      <c r="N1" s="349" t="s">
        <v>678</v>
      </c>
    </row>
    <row r="38" spans="1:1">
      <c r="A38" s="355" t="s">
        <v>937</v>
      </c>
    </row>
  </sheetData>
  <hyperlinks>
    <hyperlink ref="N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N37"/>
  <sheetViews>
    <sheetView zoomScale="75" zoomScaleNormal="75" zoomScalePageLayoutView="75" workbookViewId="0">
      <selection activeCell="A37" sqref="A37"/>
    </sheetView>
  </sheetViews>
  <sheetFormatPr baseColWidth="10" defaultRowHeight="13" x14ac:dyDescent="0"/>
  <cols>
    <col min="8" max="13" width="10.7109375" style="355"/>
  </cols>
  <sheetData>
    <row r="1" spans="14:14">
      <c r="N1" s="349" t="s">
        <v>678</v>
      </c>
    </row>
    <row r="37" spans="1:1">
      <c r="A37" s="545" t="s">
        <v>938</v>
      </c>
    </row>
  </sheetData>
  <phoneticPr fontId="8" type="noConversion"/>
  <hyperlinks>
    <hyperlink ref="N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I37"/>
  <sheetViews>
    <sheetView zoomScale="75" zoomScaleNormal="75" zoomScalePageLayoutView="75" workbookViewId="0">
      <selection activeCell="A37" sqref="A37"/>
    </sheetView>
  </sheetViews>
  <sheetFormatPr baseColWidth="10" defaultRowHeight="13" x14ac:dyDescent="0"/>
  <sheetData>
    <row r="1" spans="9:9">
      <c r="I1" s="349" t="s">
        <v>678</v>
      </c>
    </row>
    <row r="37" spans="1:1">
      <c r="A37" s="545" t="s">
        <v>705</v>
      </c>
    </row>
  </sheetData>
  <hyperlinks>
    <hyperlink ref="I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J39"/>
  <sheetViews>
    <sheetView zoomScale="75" zoomScaleNormal="75" zoomScalePageLayoutView="75" workbookViewId="0">
      <selection activeCell="A39" sqref="A39"/>
    </sheetView>
  </sheetViews>
  <sheetFormatPr baseColWidth="10" defaultRowHeight="13" x14ac:dyDescent="0"/>
  <sheetData>
    <row r="1" spans="10:10">
      <c r="J1" s="349" t="s">
        <v>678</v>
      </c>
    </row>
    <row r="39" spans="1:1">
      <c r="A39" s="545" t="s">
        <v>681</v>
      </c>
    </row>
  </sheetData>
  <hyperlinks>
    <hyperlink ref="J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J38"/>
  <sheetViews>
    <sheetView zoomScale="75" zoomScaleNormal="75" zoomScalePageLayoutView="75" workbookViewId="0">
      <selection activeCell="A39" sqref="A39"/>
    </sheetView>
  </sheetViews>
  <sheetFormatPr baseColWidth="10" defaultRowHeight="13" x14ac:dyDescent="0"/>
  <sheetData>
    <row r="1" spans="10:10">
      <c r="J1" s="349" t="s">
        <v>678</v>
      </c>
    </row>
    <row r="38" spans="1:1">
      <c r="A38" s="545" t="s">
        <v>939</v>
      </c>
    </row>
  </sheetData>
  <hyperlinks>
    <hyperlink ref="J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I37"/>
  <sheetViews>
    <sheetView zoomScale="75" zoomScaleNormal="75" zoomScalePageLayoutView="75" workbookViewId="0">
      <selection activeCell="A37" sqref="A37"/>
    </sheetView>
  </sheetViews>
  <sheetFormatPr baseColWidth="10" defaultRowHeight="13" x14ac:dyDescent="0"/>
  <sheetData>
    <row r="1" spans="8:9">
      <c r="H1" s="349"/>
      <c r="I1" s="349" t="s">
        <v>678</v>
      </c>
    </row>
    <row r="37" spans="1:1">
      <c r="A37" s="411" t="s">
        <v>940</v>
      </c>
    </row>
  </sheetData>
  <hyperlinks>
    <hyperlink ref="I1" location="Index!A1" display="Back"/>
  </hyperlinks>
  <pageMargins left="0.7" right="0.7" top="0.75" bottom="0.75" header="0.3" footer="0.3"/>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I38"/>
  <sheetViews>
    <sheetView zoomScale="75" zoomScaleNormal="75" zoomScalePageLayoutView="75" workbookViewId="0">
      <selection activeCell="K42" sqref="K42"/>
    </sheetView>
  </sheetViews>
  <sheetFormatPr baseColWidth="10" defaultRowHeight="13" x14ac:dyDescent="0"/>
  <sheetData>
    <row r="1" spans="9:9">
      <c r="I1" s="349" t="s">
        <v>678</v>
      </c>
    </row>
    <row r="38" spans="1:1">
      <c r="A38" s="545" t="s">
        <v>941</v>
      </c>
    </row>
  </sheetData>
  <hyperlinks>
    <hyperlink ref="I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N54"/>
  <sheetViews>
    <sheetView zoomScale="75" zoomScaleNormal="75" zoomScalePageLayoutView="75" workbookViewId="0">
      <selection activeCell="L37" sqref="L37"/>
    </sheetView>
  </sheetViews>
  <sheetFormatPr baseColWidth="10" defaultColWidth="10.7109375" defaultRowHeight="15" x14ac:dyDescent="0"/>
  <cols>
    <col min="1" max="16384" width="10.7109375" style="87"/>
  </cols>
  <sheetData>
    <row r="1" spans="14:14">
      <c r="N1" s="349" t="s">
        <v>678</v>
      </c>
    </row>
    <row r="25" spans="1:7">
      <c r="A25" s="87" t="s">
        <v>443</v>
      </c>
      <c r="G25" s="87" t="s">
        <v>787</v>
      </c>
    </row>
    <row r="28" spans="1:7">
      <c r="A28" s="545" t="s">
        <v>942</v>
      </c>
    </row>
    <row r="30" spans="1:7" ht="18">
      <c r="A30" s="86"/>
    </row>
    <row r="31" spans="1:7" ht="18">
      <c r="A31" s="86"/>
    </row>
    <row r="32" spans="1:7" ht="18">
      <c r="A32" s="86"/>
    </row>
    <row r="33" spans="1:1" ht="18">
      <c r="A33" s="86"/>
    </row>
    <row r="34" spans="1:1" ht="15" customHeight="1"/>
    <row r="35" spans="1:1" ht="15" customHeight="1"/>
    <row r="36" spans="1:1" ht="15" customHeight="1"/>
    <row r="54" spans="1:1">
      <c r="A54" s="87" t="s">
        <v>104</v>
      </c>
    </row>
  </sheetData>
  <hyperlinks>
    <hyperlink ref="N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tabColor theme="9"/>
  </sheetPr>
  <dimension ref="A1:K57"/>
  <sheetViews>
    <sheetView topLeftCell="A29" workbookViewId="0">
      <selection activeCell="A57" sqref="A57"/>
    </sheetView>
  </sheetViews>
  <sheetFormatPr baseColWidth="10" defaultColWidth="10.85546875" defaultRowHeight="13" x14ac:dyDescent="0"/>
  <cols>
    <col min="1" max="4" width="10.85546875" style="473"/>
    <col min="5" max="5" width="12.85546875" style="158" customWidth="1"/>
    <col min="6" max="16" width="12.85546875" style="473" customWidth="1"/>
    <col min="17" max="16384" width="10.85546875" style="473"/>
  </cols>
  <sheetData>
    <row r="1" spans="2:11" ht="14.5" customHeight="1">
      <c r="D1" s="574" t="s">
        <v>824</v>
      </c>
      <c r="E1" s="574" t="s">
        <v>825</v>
      </c>
      <c r="F1" s="573" t="s">
        <v>826</v>
      </c>
      <c r="G1" s="573" t="s">
        <v>827</v>
      </c>
      <c r="H1" s="573" t="s">
        <v>828</v>
      </c>
      <c r="I1" s="573" t="s">
        <v>829</v>
      </c>
      <c r="J1" s="480"/>
      <c r="K1" s="349" t="s">
        <v>678</v>
      </c>
    </row>
    <row r="2" spans="2:11" ht="14">
      <c r="D2" s="574"/>
      <c r="E2" s="574"/>
      <c r="F2" s="573"/>
      <c r="G2" s="573"/>
      <c r="H2" s="573"/>
      <c r="I2" s="573"/>
      <c r="J2" s="480"/>
    </row>
    <row r="3" spans="2:11" ht="14">
      <c r="D3" s="574"/>
      <c r="E3" s="574"/>
      <c r="F3" s="573"/>
      <c r="G3" s="573"/>
      <c r="H3" s="573"/>
      <c r="I3" s="573"/>
      <c r="J3" s="480"/>
    </row>
    <row r="4" spans="2:11" ht="14">
      <c r="C4" s="481" t="s">
        <v>34</v>
      </c>
      <c r="D4" s="574"/>
      <c r="E4" s="574"/>
      <c r="F4" s="573"/>
      <c r="G4" s="573"/>
      <c r="H4" s="573"/>
      <c r="I4" s="573"/>
      <c r="J4" s="6"/>
    </row>
    <row r="5" spans="2:11" ht="14">
      <c r="B5" s="483" t="s">
        <v>790</v>
      </c>
      <c r="C5" s="483">
        <v>1921</v>
      </c>
      <c r="D5" s="484" t="s">
        <v>830</v>
      </c>
      <c r="E5" s="485">
        <v>0.1</v>
      </c>
      <c r="F5" s="176">
        <f>Results!$C$10</f>
        <v>7.0680203073468437</v>
      </c>
      <c r="G5" s="4">
        <v>0.11394558295416141</v>
      </c>
      <c r="H5" s="176">
        <f>Results!$G$10</f>
        <v>5.5170923993779528</v>
      </c>
      <c r="I5" s="176">
        <f t="shared" ref="I5:I28" si="0">1/(E5*H5/F5)</f>
        <v>12.811132741122401</v>
      </c>
      <c r="J5" s="486"/>
    </row>
    <row r="6" spans="2:11" ht="14">
      <c r="B6" s="483" t="s">
        <v>790</v>
      </c>
      <c r="C6" s="483">
        <v>1932</v>
      </c>
      <c r="D6" s="486" t="s">
        <v>831</v>
      </c>
      <c r="E6" s="485">
        <v>0.1</v>
      </c>
      <c r="F6" s="176">
        <f>Results!$C$21</f>
        <v>12.923516075863692</v>
      </c>
      <c r="G6" s="4">
        <v>0.13007523208561969</v>
      </c>
      <c r="H6" s="176">
        <f>Results!$G$21</f>
        <v>6.612190041995234</v>
      </c>
      <c r="I6" s="176">
        <f t="shared" si="0"/>
        <v>19.544985842487989</v>
      </c>
      <c r="J6" s="486"/>
    </row>
    <row r="7" spans="2:11" ht="14">
      <c r="B7" s="483" t="s">
        <v>832</v>
      </c>
      <c r="C7" s="483">
        <v>1942</v>
      </c>
      <c r="D7" s="486" t="s">
        <v>833</v>
      </c>
      <c r="E7" s="485">
        <v>0.1</v>
      </c>
      <c r="F7" s="176">
        <f>Results!$C$31</f>
        <v>5.2401922018578686</v>
      </c>
      <c r="G7" s="4">
        <v>0.12032238709491505</v>
      </c>
      <c r="H7" s="176">
        <f>Results!$G$31</f>
        <v>2.7507099740065017</v>
      </c>
      <c r="I7" s="176">
        <f t="shared" si="0"/>
        <v>19.050326102629253</v>
      </c>
      <c r="J7" s="486"/>
    </row>
    <row r="8" spans="2:11" ht="14">
      <c r="B8" s="483" t="s">
        <v>22</v>
      </c>
      <c r="C8" s="483">
        <v>1932</v>
      </c>
      <c r="D8" s="486" t="s">
        <v>834</v>
      </c>
      <c r="E8" s="485">
        <v>0.1</v>
      </c>
      <c r="F8" s="176">
        <f>Results!$AC$21</f>
        <v>6.9869876414953067</v>
      </c>
      <c r="G8" s="176">
        <f>100*Algeria_income_pop2!$L$22/Algeria_income_pop2!$N$22</f>
        <v>15.709003754672272</v>
      </c>
      <c r="H8" s="176">
        <f>Results!$AI$21</f>
        <v>21.287425589365103</v>
      </c>
      <c r="I8" s="176">
        <f t="shared" si="0"/>
        <v>3.2822135359504938</v>
      </c>
      <c r="J8" s="486"/>
    </row>
    <row r="9" spans="2:11" ht="14">
      <c r="B9" s="487" t="s">
        <v>22</v>
      </c>
      <c r="C9" s="483">
        <v>1946</v>
      </c>
      <c r="D9" s="486" t="s">
        <v>835</v>
      </c>
      <c r="E9" s="485">
        <v>0.1</v>
      </c>
      <c r="F9" s="176">
        <f>Results!$AC$35</f>
        <v>6.2186429065893138</v>
      </c>
      <c r="G9" s="176">
        <f>100*Algeria_income_pop2!$O$36/Algeria_income_pop2!$Q$36</f>
        <v>13.46109994597901</v>
      </c>
      <c r="H9" s="176">
        <f>Results!$AI$35</f>
        <v>15.865542806730586</v>
      </c>
      <c r="I9" s="176">
        <f t="shared" si="0"/>
        <v>3.9195903867538648</v>
      </c>
      <c r="J9" s="486"/>
    </row>
    <row r="10" spans="2:11" ht="14">
      <c r="B10" s="483" t="s">
        <v>22</v>
      </c>
      <c r="C10" s="483">
        <v>1955</v>
      </c>
      <c r="D10" s="486" t="s">
        <v>836</v>
      </c>
      <c r="E10" s="485">
        <v>0.1</v>
      </c>
      <c r="F10" s="176">
        <f>Results!$AC$44</f>
        <v>4.3037697748848167</v>
      </c>
      <c r="G10" s="176">
        <f>100*Algeria_income_pop2!$O$45/Algeria_income_pop2!$Q$45</f>
        <v>12.653611195858666</v>
      </c>
      <c r="H10" s="176">
        <f>Results!$AI$44</f>
        <v>9.3118153465023017</v>
      </c>
      <c r="I10" s="176">
        <f t="shared" si="0"/>
        <v>4.621837541593214</v>
      </c>
      <c r="J10" s="486"/>
    </row>
    <row r="11" spans="2:11" ht="14">
      <c r="B11" s="483" t="s">
        <v>450</v>
      </c>
      <c r="C11" s="483">
        <v>1932</v>
      </c>
      <c r="D11" s="486" t="s">
        <v>838</v>
      </c>
      <c r="E11" s="485">
        <v>0.1</v>
      </c>
      <c r="F11" s="176">
        <f>Results!$DT$21</f>
        <v>6.57</v>
      </c>
      <c r="G11" s="176">
        <f>100*912/3937</f>
        <v>23.164846329692658</v>
      </c>
      <c r="H11" s="176">
        <f>Results!$DY$21</f>
        <v>23.883926030204275</v>
      </c>
      <c r="I11" s="176">
        <f t="shared" si="0"/>
        <v>2.7508040310003459</v>
      </c>
      <c r="J11" s="486"/>
    </row>
    <row r="12" spans="2:11" ht="14">
      <c r="B12" s="483" t="s">
        <v>839</v>
      </c>
      <c r="C12" s="483">
        <v>1949</v>
      </c>
      <c r="D12" s="486" t="s">
        <v>840</v>
      </c>
      <c r="E12" s="485">
        <v>0.1</v>
      </c>
      <c r="F12" s="176">
        <f>Results!$DT$38</f>
        <v>5.6</v>
      </c>
      <c r="G12" s="176">
        <f>100*1183/5742</f>
        <v>20.602577499129222</v>
      </c>
      <c r="H12" s="176">
        <f>Results!$DY$38</f>
        <v>26.078972666657901</v>
      </c>
      <c r="I12" s="176">
        <f t="shared" si="0"/>
        <v>2.1473238503599599</v>
      </c>
      <c r="J12" s="486"/>
    </row>
    <row r="13" spans="2:11" ht="14">
      <c r="B13" s="483" t="s">
        <v>450</v>
      </c>
      <c r="C13" s="483">
        <v>1955</v>
      </c>
      <c r="D13" s="486" t="s">
        <v>841</v>
      </c>
      <c r="E13" s="485">
        <v>0.1</v>
      </c>
      <c r="F13" s="176">
        <f>Results!$DT$44</f>
        <v>3.59</v>
      </c>
      <c r="G13" s="176">
        <f>100*1295/6377</f>
        <v>20.307354555433591</v>
      </c>
      <c r="H13" s="176">
        <f>Results!$DY$44</f>
        <v>17.413390064143027</v>
      </c>
      <c r="I13" s="176">
        <f t="shared" si="0"/>
        <v>2.0616318745379667</v>
      </c>
      <c r="J13" s="486"/>
    </row>
    <row r="14" spans="2:11" ht="14">
      <c r="B14" s="483" t="s">
        <v>449</v>
      </c>
      <c r="C14" s="483">
        <v>1932</v>
      </c>
      <c r="D14" s="486" t="s">
        <v>842</v>
      </c>
      <c r="E14" s="485">
        <v>0.1</v>
      </c>
      <c r="F14" s="176">
        <f>Results!$DH$21</f>
        <v>11.57</v>
      </c>
      <c r="G14" s="176">
        <f>(41998*100/(Results!$DK$35*1000))*(((125/82)^(-1/5))*((82/47.91)^(-13/15))/(Results!$DK$21/Results!$DK$35))</f>
        <v>4.2468423024160362</v>
      </c>
      <c r="H14" s="176">
        <f>Results!$DL$21</f>
        <v>15.931729255126974</v>
      </c>
      <c r="I14" s="176">
        <f t="shared" si="0"/>
        <v>7.2622373972848351</v>
      </c>
      <c r="J14" s="486"/>
    </row>
    <row r="15" spans="2:11" ht="14">
      <c r="B15" s="483" t="s">
        <v>844</v>
      </c>
      <c r="C15" s="483">
        <v>1949</v>
      </c>
      <c r="D15" s="486" t="s">
        <v>845</v>
      </c>
      <c r="E15" s="485">
        <v>0.1</v>
      </c>
      <c r="F15" s="176">
        <f>Results!$DH$38</f>
        <v>11.29</v>
      </c>
      <c r="G15" s="176">
        <f>(41998*100/(Results!$DK$35*1000))*((125/82)^(3/5)/(Results!$DK$38/Results!$DK$35))</f>
        <v>5.4843791693378501</v>
      </c>
      <c r="H15" s="176">
        <f>Results!$DL$38</f>
        <v>22.74395102065629</v>
      </c>
      <c r="I15" s="176">
        <f t="shared" si="0"/>
        <v>4.9639572252623587</v>
      </c>
      <c r="J15" s="486"/>
    </row>
    <row r="16" spans="2:11" ht="14">
      <c r="B16" s="483" t="s">
        <v>449</v>
      </c>
      <c r="C16" s="483">
        <v>1955</v>
      </c>
      <c r="D16" s="486" t="s">
        <v>846</v>
      </c>
      <c r="E16" s="485">
        <v>0.1</v>
      </c>
      <c r="F16" s="176">
        <f>Results!$DH$44</f>
        <v>6.81</v>
      </c>
      <c r="G16" s="176">
        <f>(41998*100/(Results!$DK$35*1000))*(((125/82)^(4/5))*(157/125)*((218/157)^(2/7))/(Results!$DK$44/Results!$DK$35))</f>
        <v>6.6287362426689471</v>
      </c>
      <c r="H16" s="176">
        <f>Results!$DL$44</f>
        <v>15.361330400525398</v>
      </c>
      <c r="I16" s="176">
        <f t="shared" si="0"/>
        <v>4.4332097692313681</v>
      </c>
      <c r="J16" s="486"/>
    </row>
    <row r="17" spans="2:10" ht="14">
      <c r="B17" s="483" t="s">
        <v>690</v>
      </c>
      <c r="C17" s="483">
        <v>1932</v>
      </c>
      <c r="D17" s="486" t="s">
        <v>847</v>
      </c>
      <c r="E17" s="485">
        <v>0.1</v>
      </c>
      <c r="F17" s="176">
        <f>Results!$FB$21</f>
        <v>7.027513277207011</v>
      </c>
      <c r="G17" s="473">
        <f>0.04</f>
        <v>0.04</v>
      </c>
      <c r="H17" s="176">
        <f>Results!$FF$21</f>
        <v>4.0311302631560491</v>
      </c>
      <c r="I17" s="176">
        <f t="shared" si="0"/>
        <v>17.433108876280858</v>
      </c>
      <c r="J17" s="486"/>
    </row>
    <row r="18" spans="2:10" ht="14">
      <c r="B18" s="483" t="s">
        <v>848</v>
      </c>
      <c r="C18" s="483">
        <v>1947</v>
      </c>
      <c r="D18" s="486" t="s">
        <v>849</v>
      </c>
      <c r="E18" s="485">
        <v>0.1</v>
      </c>
      <c r="F18" s="176">
        <f>Results!$FB$36</f>
        <v>5.4355438111194232</v>
      </c>
      <c r="G18" s="473">
        <v>0.04</v>
      </c>
      <c r="H18" s="176">
        <f>Results!$FF$36</f>
        <v>5.1367019586166709</v>
      </c>
      <c r="I18" s="176">
        <f t="shared" si="0"/>
        <v>10.581777675462471</v>
      </c>
      <c r="J18" s="486"/>
    </row>
    <row r="19" spans="2:10" ht="14">
      <c r="B19" s="483" t="s">
        <v>850</v>
      </c>
      <c r="C19" s="483">
        <v>1945</v>
      </c>
      <c r="D19" s="486" t="s">
        <v>851</v>
      </c>
      <c r="E19" s="485">
        <v>0.1</v>
      </c>
      <c r="F19" s="176">
        <f>Results!$AK$34</f>
        <v>8.5041230167271067</v>
      </c>
      <c r="G19" s="4">
        <f>100*Cameroon_Europeans!$E$2/Cameroon_1945!$E$2</f>
        <v>0.14288777363092406</v>
      </c>
      <c r="H19" s="176">
        <f>Results!$AO$34</f>
        <v>3.4217121526747598</v>
      </c>
      <c r="I19" s="176">
        <f t="shared" si="0"/>
        <v>24.853414423184059</v>
      </c>
      <c r="J19" s="486"/>
    </row>
    <row r="20" spans="2:10" ht="14">
      <c r="B20" s="483" t="s">
        <v>852</v>
      </c>
      <c r="C20" s="483">
        <v>1946</v>
      </c>
      <c r="D20" s="486" t="s">
        <v>853</v>
      </c>
      <c r="E20" s="485">
        <v>0.1</v>
      </c>
      <c r="F20" s="176">
        <f>Results!$BL$35</f>
        <v>4.3677255606566909</v>
      </c>
      <c r="G20" s="176">
        <f>100*Tunisia_income_pop2!$J$35/Tunisia_income_pop2!$L$35</f>
        <v>8.8531756749522703</v>
      </c>
      <c r="H20" s="176">
        <f>Results!$BP$35</f>
        <v>9.2648180517581498</v>
      </c>
      <c r="I20" s="176">
        <f t="shared" si="0"/>
        <v>4.7143133694113333</v>
      </c>
      <c r="J20" s="486"/>
    </row>
    <row r="21" spans="2:10" ht="14">
      <c r="B21" s="483" t="s">
        <v>443</v>
      </c>
      <c r="C21" s="483">
        <v>1955</v>
      </c>
      <c r="D21" s="486" t="s">
        <v>854</v>
      </c>
      <c r="E21" s="485">
        <v>0.1</v>
      </c>
      <c r="F21" s="176">
        <f>Results!$BL$44</f>
        <v>4.2012394953116434</v>
      </c>
      <c r="G21" s="176">
        <f>100*Tunisia_income_pop2!$J$44/Tunisia_income_pop2!$L$44</f>
        <v>7.975108096584302</v>
      </c>
      <c r="H21" s="176">
        <f>Results!$BP$44</f>
        <v>7.5070477151095565</v>
      </c>
      <c r="I21" s="176">
        <f t="shared" si="0"/>
        <v>5.5963937552384806</v>
      </c>
      <c r="J21" s="486"/>
    </row>
    <row r="22" spans="2:10" ht="14">
      <c r="B22" s="483" t="s">
        <v>855</v>
      </c>
      <c r="C22" s="483">
        <v>1949</v>
      </c>
      <c r="D22" s="486" t="s">
        <v>856</v>
      </c>
      <c r="E22" s="485">
        <v>0.1</v>
      </c>
      <c r="F22" s="176">
        <f>Results!$CZ$38</f>
        <v>9.81</v>
      </c>
      <c r="G22" s="176">
        <f>(8248*100/(Results!$DC$20*1000))*((21919/13846)*(37221/21919)^(3/5)/(Results!$DC$38/Results!$DC$20))</f>
        <v>1.9362409183546132</v>
      </c>
      <c r="H22" s="176">
        <f>Results!$DD$38</f>
        <v>9.0302260719287037</v>
      </c>
      <c r="I22" s="176">
        <f t="shared" si="0"/>
        <v>10.863515400234879</v>
      </c>
      <c r="J22" s="486"/>
    </row>
    <row r="23" spans="2:10" ht="14">
      <c r="B23" s="483" t="s">
        <v>448</v>
      </c>
      <c r="C23" s="483">
        <v>1955</v>
      </c>
      <c r="D23" s="486" t="s">
        <v>857</v>
      </c>
      <c r="E23" s="485">
        <v>0.1</v>
      </c>
      <c r="F23" s="176">
        <f>Results!$CZ$44</f>
        <v>4.6500000000000004</v>
      </c>
      <c r="G23" s="176">
        <f>(8248*100/(Results!$DC$20*1000))*((37221/13846)*(64800/37221)^(4/5)/(Results!$DC$44/Results!$DC$20))</f>
        <v>3.2519760205687773</v>
      </c>
      <c r="H23" s="176">
        <f>Results!$DD$44</f>
        <v>10.462450466204627</v>
      </c>
      <c r="I23" s="176">
        <f t="shared" si="0"/>
        <v>4.4444654863793502</v>
      </c>
      <c r="J23" s="486"/>
    </row>
    <row r="24" spans="2:10" ht="14">
      <c r="B24" s="483" t="s">
        <v>858</v>
      </c>
      <c r="C24" s="483">
        <v>1948</v>
      </c>
      <c r="D24" s="486" t="s">
        <v>859</v>
      </c>
      <c r="E24" s="485">
        <v>0.1</v>
      </c>
      <c r="F24" s="176">
        <f>Results!$CB$37</f>
        <v>6.39</v>
      </c>
      <c r="G24" s="4">
        <f>0.55*((1-0.344)*(40400/55759))/((1-0.344)*0.602)</f>
        <v>0.66196127985297926</v>
      </c>
      <c r="H24" s="176">
        <f>Results!$CF$37</f>
        <v>7.034427719457522</v>
      </c>
      <c r="I24" s="176">
        <f t="shared" si="0"/>
        <v>9.0838946035723573</v>
      </c>
      <c r="J24" s="486"/>
    </row>
    <row r="25" spans="2:10" ht="14">
      <c r="B25" s="483" t="s">
        <v>860</v>
      </c>
      <c r="C25" s="483">
        <v>1948</v>
      </c>
      <c r="D25" s="486" t="s">
        <v>861</v>
      </c>
      <c r="E25" s="485">
        <v>0.1</v>
      </c>
      <c r="F25" s="473">
        <f>Results!$CJ$37</f>
        <v>7.4</v>
      </c>
      <c r="G25" s="4">
        <f>0.14*((1-0.344)*(40400/55759))/((1-0.344)*0.602)</f>
        <v>0.16849923487166743</v>
      </c>
      <c r="H25" s="176">
        <f>Results!$CN$37</f>
        <v>5.0957813953729936</v>
      </c>
      <c r="I25" s="176">
        <f t="shared" si="0"/>
        <v>14.521816039281539</v>
      </c>
      <c r="J25" s="486"/>
    </row>
    <row r="26" spans="2:10" ht="14">
      <c r="B26" s="483" t="s">
        <v>862</v>
      </c>
      <c r="C26" s="483">
        <v>1945</v>
      </c>
      <c r="D26" s="486" t="s">
        <v>863</v>
      </c>
      <c r="E26" s="485">
        <v>0.1</v>
      </c>
      <c r="F26" s="473">
        <f>Results!$EK$34</f>
        <v>7.3</v>
      </c>
      <c r="G26" s="473">
        <v>0.12</v>
      </c>
      <c r="H26" s="176">
        <f>Results!$EO$34</f>
        <v>3.8890517351060452</v>
      </c>
      <c r="I26" s="176">
        <f t="shared" si="0"/>
        <v>18.770642555622743</v>
      </c>
      <c r="J26" s="486"/>
    </row>
    <row r="27" spans="2:10" ht="14">
      <c r="B27" s="483" t="s">
        <v>864</v>
      </c>
      <c r="C27" s="483">
        <v>1948</v>
      </c>
      <c r="D27" s="486" t="s">
        <v>865</v>
      </c>
      <c r="E27" s="485">
        <v>0.1</v>
      </c>
      <c r="F27" s="176">
        <f>Results!$CR$37</f>
        <v>3.63</v>
      </c>
      <c r="G27" s="4">
        <f>0.07*((1-0.344)*(40400/55759))/((1-0.344)*0.602)</f>
        <v>8.4249617435833715E-2</v>
      </c>
      <c r="H27" s="176">
        <f>Results!$CV$37</f>
        <v>3.6795418646041371</v>
      </c>
      <c r="I27" s="176">
        <f t="shared" si="0"/>
        <v>9.865358605970183</v>
      </c>
      <c r="J27" s="486"/>
    </row>
    <row r="28" spans="2:10" ht="14">
      <c r="B28" s="483" t="s">
        <v>866</v>
      </c>
      <c r="C28" s="483">
        <v>1951</v>
      </c>
      <c r="D28" s="486" t="s">
        <v>867</v>
      </c>
      <c r="E28" s="485">
        <v>0.1</v>
      </c>
      <c r="F28" s="176">
        <f>Results!$BT$40</f>
        <v>1.98</v>
      </c>
      <c r="G28" s="4">
        <f>0.1*((1-0.344)*(40400/55759))/((1-0.344)*0.602)</f>
        <v>0.12035659633690532</v>
      </c>
      <c r="H28" s="176">
        <f>Results!$BX$40</f>
        <v>5.713178445232308</v>
      </c>
      <c r="I28" s="176">
        <f t="shared" si="0"/>
        <v>3.4656715503999798</v>
      </c>
      <c r="J28" s="486"/>
    </row>
    <row r="29" spans="2:10">
      <c r="J29" s="6"/>
    </row>
    <row r="57" spans="1:1">
      <c r="A57" s="545" t="s">
        <v>943</v>
      </c>
    </row>
  </sheetData>
  <mergeCells count="6">
    <mergeCell ref="I1:I4"/>
    <mergeCell ref="D1:D4"/>
    <mergeCell ref="E1:E4"/>
    <mergeCell ref="F1:F4"/>
    <mergeCell ref="G1:G4"/>
    <mergeCell ref="H1:H4"/>
  </mergeCells>
  <hyperlinks>
    <hyperlink ref="K1" location="Index!A1" display="Back"/>
  </hyperlinks>
  <pageMargins left="0.7" right="0.7" top="0.75" bottom="0.75" header="0.3" footer="0.3"/>
  <drawing r:id="rId1"/>
  <legacyDrawing r:id="rId2"/>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M38"/>
  <sheetViews>
    <sheetView zoomScale="75" zoomScaleNormal="75" zoomScalePageLayoutView="75" workbookViewId="0">
      <selection activeCell="A38" sqref="A38"/>
    </sheetView>
  </sheetViews>
  <sheetFormatPr baseColWidth="10" defaultColWidth="10.7109375" defaultRowHeight="13" x14ac:dyDescent="0"/>
  <cols>
    <col min="1" max="7" width="10.7109375" style="345"/>
    <col min="8" max="13" width="10.7109375" style="367"/>
    <col min="14" max="16384" width="10.7109375" style="345"/>
  </cols>
  <sheetData>
    <row r="1" spans="13:13">
      <c r="M1" s="349" t="s">
        <v>678</v>
      </c>
    </row>
    <row r="38" spans="1:1" ht="16">
      <c r="A38" s="546" t="s">
        <v>944</v>
      </c>
    </row>
  </sheetData>
  <hyperlinks>
    <hyperlink ref="M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sheetPr>
  <dimension ref="B1"/>
  <sheetViews>
    <sheetView workbookViewId="0">
      <selection activeCell="B1" sqref="B1"/>
    </sheetView>
  </sheetViews>
  <sheetFormatPr baseColWidth="10" defaultRowHeight="13" x14ac:dyDescent="0"/>
  <cols>
    <col min="1" max="1" width="66" customWidth="1"/>
  </cols>
  <sheetData>
    <row r="1" spans="2:2" ht="209" customHeight="1">
      <c r="B1" s="358" t="s">
        <v>678</v>
      </c>
    </row>
  </sheetData>
  <hyperlinks>
    <hyperlink ref="B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pageSetUpPr fitToPage="1"/>
  </sheetPr>
  <dimension ref="A1:G34"/>
  <sheetViews>
    <sheetView showGridLines="0" workbookViewId="0">
      <selection sqref="A1:XFD1048576"/>
    </sheetView>
  </sheetViews>
  <sheetFormatPr baseColWidth="10" defaultColWidth="10.7109375" defaultRowHeight="13" x14ac:dyDescent="0"/>
  <cols>
    <col min="1" max="6" width="10.140625" style="260" customWidth="1"/>
    <col min="7" max="16384" width="10.7109375" style="260"/>
  </cols>
  <sheetData>
    <row r="1" spans="1:7" ht="17">
      <c r="A1" s="576" t="s">
        <v>604</v>
      </c>
      <c r="B1" s="576"/>
      <c r="C1" s="576"/>
      <c r="D1" s="576"/>
      <c r="E1" s="576"/>
      <c r="F1" s="576"/>
      <c r="G1" s="349" t="s">
        <v>678</v>
      </c>
    </row>
    <row r="2" spans="1:7" ht="17" customHeight="1">
      <c r="A2" s="577" t="s">
        <v>603</v>
      </c>
      <c r="B2" s="577"/>
      <c r="C2" s="577"/>
      <c r="D2" s="577"/>
      <c r="E2" s="577"/>
      <c r="F2" s="577"/>
    </row>
    <row r="3" spans="1:7" ht="18" customHeight="1">
      <c r="A3" s="259"/>
      <c r="B3" s="578" t="s">
        <v>795</v>
      </c>
      <c r="C3" s="578"/>
      <c r="D3" s="578"/>
      <c r="E3" s="578"/>
      <c r="F3" s="578"/>
    </row>
    <row r="4" spans="1:7" s="312" customFormat="1">
      <c r="A4" s="311"/>
      <c r="B4" s="311" t="s">
        <v>102</v>
      </c>
      <c r="C4" s="311" t="s">
        <v>103</v>
      </c>
      <c r="D4" s="311" t="s">
        <v>104</v>
      </c>
      <c r="E4" s="311" t="s">
        <v>105</v>
      </c>
      <c r="F4" s="311" t="s">
        <v>155</v>
      </c>
    </row>
    <row r="5" spans="1:7">
      <c r="A5" s="259"/>
      <c r="B5" s="118"/>
      <c r="C5" s="118"/>
      <c r="D5" s="118"/>
      <c r="E5" s="575"/>
      <c r="F5" s="575"/>
    </row>
    <row r="6" spans="1:7">
      <c r="A6" s="259"/>
      <c r="B6" s="106"/>
      <c r="C6" s="106"/>
      <c r="D6" s="106"/>
      <c r="E6" s="113"/>
      <c r="F6" s="113"/>
    </row>
    <row r="7" spans="1:7">
      <c r="A7" s="259">
        <v>1932</v>
      </c>
      <c r="B7" s="269">
        <v>22.208536690237491</v>
      </c>
      <c r="C7" s="269">
        <v>15.437227027006674</v>
      </c>
      <c r="D7" s="269">
        <v>6.9869876414953067</v>
      </c>
      <c r="E7" s="269">
        <v>4.8556378490626493</v>
      </c>
      <c r="F7" s="269">
        <v>1.8262013855490848</v>
      </c>
    </row>
    <row r="8" spans="1:7">
      <c r="A8" s="259">
        <v>1933</v>
      </c>
      <c r="B8" s="269">
        <v>22.361234155840435</v>
      </c>
      <c r="C8" s="269">
        <v>15.384381667618925</v>
      </c>
      <c r="D8" s="269">
        <v>7.0914643927476577</v>
      </c>
      <c r="E8" s="269">
        <v>4.4530138821265188</v>
      </c>
      <c r="F8" s="269">
        <v>1.7058531248836053</v>
      </c>
    </row>
    <row r="9" spans="1:7">
      <c r="A9" s="259">
        <v>1934</v>
      </c>
      <c r="B9" s="269">
        <v>19.891386387560313</v>
      </c>
      <c r="C9" s="269">
        <v>14.555013420712797</v>
      </c>
      <c r="D9" s="269">
        <v>6.5246506659031951</v>
      </c>
      <c r="E9" s="269">
        <v>4.3770902680027461</v>
      </c>
      <c r="F9" s="269">
        <v>1.6444558238891278</v>
      </c>
    </row>
    <row r="10" spans="1:7">
      <c r="A10" s="259">
        <v>1935</v>
      </c>
      <c r="B10" s="269">
        <v>17.305075277241126</v>
      </c>
      <c r="C10" s="269">
        <v>12.430045386832651</v>
      </c>
      <c r="D10" s="269">
        <v>5.306517814716484</v>
      </c>
      <c r="E10" s="269">
        <v>3.5812203165340293</v>
      </c>
      <c r="F10" s="269">
        <v>1.3225779039651875</v>
      </c>
    </row>
    <row r="11" spans="1:7">
      <c r="A11" s="259">
        <v>1936</v>
      </c>
      <c r="B11" s="269">
        <v>18.289107195748489</v>
      </c>
      <c r="C11" s="269">
        <v>13.328511337048575</v>
      </c>
      <c r="D11" s="269">
        <v>5.9726398085746553</v>
      </c>
      <c r="E11" s="269">
        <v>4.0625170467251301</v>
      </c>
      <c r="F11" s="269">
        <v>1.568497544783674</v>
      </c>
    </row>
    <row r="12" spans="1:7">
      <c r="A12" s="259">
        <v>1937</v>
      </c>
      <c r="B12" s="269">
        <v>19.849609423004747</v>
      </c>
      <c r="C12" s="269">
        <v>14.073905843951078</v>
      </c>
      <c r="D12" s="269">
        <v>5.9343340178110218</v>
      </c>
      <c r="E12" s="269">
        <v>4.0237278685544275</v>
      </c>
      <c r="F12" s="269">
        <v>1.4985720212486178</v>
      </c>
    </row>
    <row r="13" spans="1:7">
      <c r="A13" s="259">
        <v>1938</v>
      </c>
      <c r="B13" s="269">
        <v>19.830414132913024</v>
      </c>
      <c r="C13" s="269">
        <v>14.720977962514111</v>
      </c>
      <c r="D13" s="269">
        <v>7.1378492328064977</v>
      </c>
      <c r="E13" s="269">
        <v>4.916639656035299</v>
      </c>
      <c r="F13" s="269">
        <v>1.6088913320083686</v>
      </c>
    </row>
    <row r="14" spans="1:7">
      <c r="A14" s="259">
        <v>1939</v>
      </c>
      <c r="B14" s="269">
        <v>18.795959127491496</v>
      </c>
      <c r="C14" s="269">
        <v>13.994298575850269</v>
      </c>
      <c r="D14" s="269">
        <v>6.842996561222308</v>
      </c>
      <c r="E14" s="269">
        <v>4.7374974214213488</v>
      </c>
      <c r="F14" s="269">
        <v>1.582102130634325</v>
      </c>
    </row>
    <row r="15" spans="1:7">
      <c r="A15" s="259">
        <v>1940</v>
      </c>
      <c r="B15" s="269">
        <v>21.514093132627842</v>
      </c>
      <c r="C15" s="269">
        <v>16.41958233184965</v>
      </c>
      <c r="D15" s="269">
        <v>8.1734358553027509</v>
      </c>
      <c r="E15" s="269">
        <v>5.5155450348393451</v>
      </c>
      <c r="F15" s="269">
        <v>1.7242260348488947</v>
      </c>
    </row>
    <row r="16" spans="1:7">
      <c r="A16" s="259">
        <v>1941</v>
      </c>
      <c r="B16" s="269">
        <v>22.585799188258314</v>
      </c>
      <c r="C16" s="269">
        <v>16.998973326171331</v>
      </c>
      <c r="D16" s="269">
        <v>8.2586832874175009</v>
      </c>
      <c r="E16" s="269">
        <v>5.545398821530644</v>
      </c>
      <c r="F16" s="269">
        <v>1.6929442541749495</v>
      </c>
    </row>
    <row r="17" spans="1:6">
      <c r="A17" s="259">
        <v>1942</v>
      </c>
      <c r="B17" s="269"/>
      <c r="C17" s="269"/>
      <c r="D17" s="269"/>
      <c r="E17" s="269"/>
      <c r="F17" s="269"/>
    </row>
    <row r="18" spans="1:6">
      <c r="A18" s="259">
        <v>1943</v>
      </c>
      <c r="B18" s="269"/>
      <c r="C18" s="269"/>
      <c r="D18" s="269"/>
      <c r="E18" s="269"/>
      <c r="F18" s="269"/>
    </row>
    <row r="19" spans="1:6">
      <c r="A19" s="259">
        <v>1944</v>
      </c>
      <c r="B19" s="269"/>
      <c r="C19" s="269"/>
      <c r="D19" s="269"/>
      <c r="E19" s="269"/>
      <c r="F19" s="269"/>
    </row>
    <row r="20" spans="1:6">
      <c r="A20" s="259">
        <v>1945</v>
      </c>
      <c r="B20" s="269"/>
      <c r="C20" s="269"/>
      <c r="D20" s="269"/>
      <c r="E20" s="269"/>
      <c r="F20" s="269"/>
    </row>
    <row r="21" spans="1:6">
      <c r="A21" s="259">
        <v>1946</v>
      </c>
      <c r="B21" s="269">
        <v>17.941370131753331</v>
      </c>
      <c r="C21" s="269">
        <v>13.100307974345727</v>
      </c>
      <c r="D21" s="269">
        <v>6.2186429065893138</v>
      </c>
      <c r="E21" s="269">
        <v>4.5738344589530024</v>
      </c>
      <c r="F21" s="269">
        <v>2.1837870075938368</v>
      </c>
    </row>
    <row r="22" spans="1:6">
      <c r="A22" s="259">
        <v>1947</v>
      </c>
      <c r="B22" s="269">
        <v>16.640002461816252</v>
      </c>
      <c r="C22" s="269">
        <v>12.103582096779981</v>
      </c>
      <c r="D22" s="269">
        <v>5.7852951075799597</v>
      </c>
      <c r="E22" s="269">
        <v>4.2027654962509597</v>
      </c>
      <c r="F22" s="269">
        <v>2.1210300543025573</v>
      </c>
    </row>
    <row r="23" spans="1:6">
      <c r="A23" s="259">
        <v>1948</v>
      </c>
      <c r="B23" s="269">
        <v>17.199567882675336</v>
      </c>
      <c r="C23" s="269">
        <v>12.770090106757586</v>
      </c>
      <c r="D23" s="269">
        <v>6.4609965844711281</v>
      </c>
      <c r="E23" s="269">
        <v>4.8574713847543007</v>
      </c>
      <c r="F23" s="269">
        <v>3.3162435559483736</v>
      </c>
    </row>
    <row r="24" spans="1:6">
      <c r="A24" s="259">
        <v>1949</v>
      </c>
      <c r="B24" s="269">
        <v>15.653183555533928</v>
      </c>
      <c r="C24" s="269">
        <v>11.14855766686534</v>
      </c>
      <c r="D24" s="269">
        <v>5.2942854616831481</v>
      </c>
      <c r="E24" s="269">
        <v>3.8863700722562604</v>
      </c>
      <c r="F24" s="269">
        <v>2.1277225928330115</v>
      </c>
    </row>
    <row r="25" spans="1:6">
      <c r="A25" s="259">
        <v>1950</v>
      </c>
      <c r="B25" s="269">
        <v>13.935002840670352</v>
      </c>
      <c r="C25" s="269">
        <v>10.277532351482714</v>
      </c>
      <c r="D25" s="269">
        <v>4.2357334481120867</v>
      </c>
      <c r="E25" s="269">
        <v>2.8971680652376701</v>
      </c>
      <c r="F25" s="269">
        <v>1.2994964492288039</v>
      </c>
    </row>
    <row r="26" spans="1:6">
      <c r="A26" s="259">
        <v>1951</v>
      </c>
      <c r="B26" s="269">
        <v>15.020294560882707</v>
      </c>
      <c r="C26" s="269">
        <v>10.817829749329245</v>
      </c>
      <c r="D26" s="269">
        <v>4.506553444822833</v>
      </c>
      <c r="E26" s="269">
        <v>3.0518504744804278</v>
      </c>
      <c r="F26" s="269">
        <v>1.1473797152514924</v>
      </c>
    </row>
    <row r="27" spans="1:6">
      <c r="A27" s="259">
        <v>1952</v>
      </c>
      <c r="B27" s="269">
        <v>16.208519307060211</v>
      </c>
      <c r="C27" s="269">
        <v>10.832814572884072</v>
      </c>
      <c r="D27" s="269">
        <v>4.1764340484358922</v>
      </c>
      <c r="E27" s="269">
        <v>2.7891501942827697</v>
      </c>
      <c r="F27" s="269">
        <v>1.080708627192122</v>
      </c>
    </row>
    <row r="28" spans="1:6">
      <c r="A28" s="259">
        <v>1953</v>
      </c>
      <c r="B28" s="269">
        <v>15.014951775083173</v>
      </c>
      <c r="C28" s="269">
        <v>10.888658990530478</v>
      </c>
      <c r="D28" s="269">
        <v>4.3323263731063824</v>
      </c>
      <c r="E28" s="269">
        <v>2.8878367780658554</v>
      </c>
      <c r="F28" s="269">
        <v>1.0908515986593386</v>
      </c>
    </row>
    <row r="29" spans="1:6">
      <c r="A29" s="259">
        <v>1954</v>
      </c>
      <c r="B29" s="269">
        <v>15.183813607169867</v>
      </c>
      <c r="C29" s="269">
        <v>9.9192303582207355</v>
      </c>
      <c r="D29" s="269">
        <v>3.730718460761234</v>
      </c>
      <c r="E29" s="269">
        <v>2.7433095583072129</v>
      </c>
      <c r="F29" s="269">
        <v>1.157150607746446</v>
      </c>
    </row>
    <row r="30" spans="1:6">
      <c r="A30" s="259">
        <v>1955</v>
      </c>
      <c r="B30" s="269">
        <v>16.271449190216423</v>
      </c>
      <c r="C30" s="269">
        <v>10.702320799103592</v>
      </c>
      <c r="D30" s="269">
        <v>4.3037697748848167</v>
      </c>
      <c r="E30" s="269">
        <v>3.2987195950914634</v>
      </c>
      <c r="F30" s="269">
        <v>1.2672610249522818</v>
      </c>
    </row>
    <row r="31" spans="1:6">
      <c r="A31" s="259">
        <v>1956</v>
      </c>
      <c r="B31" s="269"/>
      <c r="C31" s="269"/>
      <c r="D31" s="269"/>
      <c r="E31" s="269"/>
      <c r="F31" s="269"/>
    </row>
    <row r="32" spans="1:6">
      <c r="A32" s="259">
        <v>1957</v>
      </c>
      <c r="B32" s="269">
        <v>17.002852745106349</v>
      </c>
      <c r="C32" s="269">
        <v>11.739999319755848</v>
      </c>
      <c r="D32" s="269">
        <v>5.0729421948673821</v>
      </c>
      <c r="E32" s="269">
        <v>3.6950907865449194</v>
      </c>
      <c r="F32" s="269">
        <v>2.1101515140988623</v>
      </c>
    </row>
    <row r="33" spans="1:6">
      <c r="A33" s="268"/>
      <c r="B33" s="117"/>
      <c r="C33" s="117"/>
      <c r="D33" s="117"/>
      <c r="E33" s="117"/>
      <c r="F33" s="117"/>
    </row>
    <row r="34" spans="1:6">
      <c r="B34" s="259"/>
      <c r="C34" s="259"/>
      <c r="D34" s="259"/>
      <c r="E34" s="259"/>
      <c r="F34" s="259"/>
    </row>
  </sheetData>
  <mergeCells count="4">
    <mergeCell ref="E5:F5"/>
    <mergeCell ref="A1:F1"/>
    <mergeCell ref="A2:F2"/>
    <mergeCell ref="B3:F3"/>
  </mergeCells>
  <phoneticPr fontId="8" type="noConversion"/>
  <hyperlinks>
    <hyperlink ref="G1" location="Index!A1" display="Back"/>
  </hyperlinks>
  <printOptions horizontalCentered="1"/>
  <pageMargins left="0.75" right="0.75" top="1" bottom="1" header="0.5" footer="0.5"/>
  <extLst>
    <ext xmlns:mx="http://schemas.microsoft.com/office/mac/excel/2008/main" uri="{64002731-A6B0-56B0-2670-7721B7C09600}">
      <mx:PLV Mode="0" OnePage="0" WScale="10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pageSetUpPr fitToPage="1"/>
  </sheetPr>
  <dimension ref="A1:Y20"/>
  <sheetViews>
    <sheetView showGridLines="0" workbookViewId="0">
      <selection sqref="A1:XFD1048576"/>
    </sheetView>
  </sheetViews>
  <sheetFormatPr baseColWidth="10" defaultRowHeight="13" x14ac:dyDescent="0"/>
  <cols>
    <col min="1" max="1" width="5.28515625" customWidth="1"/>
    <col min="2" max="6" width="6.140625" customWidth="1"/>
    <col min="7" max="7" width="0.42578125" customWidth="1"/>
    <col min="8" max="14" width="6.140625" customWidth="1"/>
    <col min="15" max="15" width="0.7109375" customWidth="1"/>
    <col min="16" max="20" width="6.140625" customWidth="1"/>
    <col min="22" max="22" width="10.7109375" style="345"/>
  </cols>
  <sheetData>
    <row r="1" spans="1:25" ht="17">
      <c r="A1" s="576" t="s">
        <v>606</v>
      </c>
      <c r="B1" s="576"/>
      <c r="C1" s="576"/>
      <c r="D1" s="576"/>
      <c r="E1" s="576"/>
      <c r="F1" s="576"/>
      <c r="G1" s="576"/>
      <c r="H1" s="576"/>
      <c r="I1" s="576"/>
      <c r="J1" s="576"/>
      <c r="K1" s="576"/>
      <c r="L1" s="576"/>
      <c r="M1" s="576"/>
      <c r="N1" s="576"/>
      <c r="O1" s="576"/>
      <c r="P1" s="576"/>
      <c r="Q1" s="576"/>
      <c r="R1" s="576"/>
      <c r="S1" s="576"/>
      <c r="T1" s="576"/>
      <c r="U1" s="351" t="s">
        <v>678</v>
      </c>
      <c r="V1" s="351"/>
    </row>
    <row r="2" spans="1:25" ht="19" customHeight="1">
      <c r="A2" s="577" t="s">
        <v>603</v>
      </c>
      <c r="B2" s="577"/>
      <c r="C2" s="577"/>
      <c r="D2" s="577"/>
      <c r="E2" s="577"/>
      <c r="F2" s="577"/>
      <c r="G2" s="577"/>
      <c r="H2" s="577"/>
      <c r="I2" s="577"/>
      <c r="J2" s="577"/>
      <c r="K2" s="577"/>
      <c r="L2" s="577"/>
      <c r="M2" s="577"/>
      <c r="N2" s="577"/>
      <c r="O2" s="577"/>
      <c r="P2" s="577"/>
      <c r="Q2" s="577"/>
      <c r="R2" s="577"/>
      <c r="S2" s="577"/>
      <c r="T2" s="577"/>
    </row>
    <row r="3" spans="1:25" ht="32" customHeight="1">
      <c r="A3" s="259"/>
      <c r="B3" s="578" t="s">
        <v>795</v>
      </c>
      <c r="C3" s="578"/>
      <c r="D3" s="578"/>
      <c r="E3" s="578"/>
      <c r="F3" s="578"/>
      <c r="G3" s="292"/>
      <c r="H3" s="578" t="s">
        <v>649</v>
      </c>
      <c r="I3" s="578"/>
      <c r="J3" s="578"/>
      <c r="K3" s="578"/>
      <c r="L3" s="578"/>
      <c r="M3" s="578"/>
      <c r="N3" s="578"/>
      <c r="O3" s="298"/>
      <c r="P3" s="578" t="s">
        <v>650</v>
      </c>
      <c r="Q3" s="578"/>
      <c r="R3" s="578"/>
      <c r="S3" s="578"/>
      <c r="T3" s="578"/>
    </row>
    <row r="4" spans="1:25" s="286" customFormat="1" ht="5" customHeight="1">
      <c r="A4" s="285"/>
      <c r="B4" s="300"/>
      <c r="C4" s="300"/>
      <c r="D4" s="300"/>
      <c r="E4" s="300"/>
      <c r="F4" s="300"/>
      <c r="G4" s="301"/>
      <c r="H4" s="300"/>
      <c r="I4" s="300"/>
      <c r="J4" s="300"/>
      <c r="K4" s="300"/>
      <c r="L4" s="300"/>
      <c r="M4" s="300"/>
      <c r="N4" s="300"/>
      <c r="O4" s="302"/>
      <c r="P4" s="300"/>
      <c r="Q4" s="300"/>
      <c r="R4" s="300"/>
      <c r="S4" s="300"/>
      <c r="T4" s="300"/>
      <c r="V4" s="345"/>
    </row>
    <row r="5" spans="1:25">
      <c r="A5" s="259"/>
      <c r="B5" s="425" t="s">
        <v>102</v>
      </c>
      <c r="C5" s="425" t="s">
        <v>103</v>
      </c>
      <c r="D5" s="425" t="s">
        <v>104</v>
      </c>
      <c r="E5" s="425" t="s">
        <v>105</v>
      </c>
      <c r="F5" s="425" t="s">
        <v>155</v>
      </c>
      <c r="G5" s="425"/>
      <c r="H5" s="425" t="s">
        <v>502</v>
      </c>
      <c r="I5" s="425" t="s">
        <v>101</v>
      </c>
      <c r="J5" s="425" t="s">
        <v>102</v>
      </c>
      <c r="K5" s="425" t="s">
        <v>103</v>
      </c>
      <c r="L5" s="425" t="s">
        <v>104</v>
      </c>
      <c r="M5" s="425" t="s">
        <v>105</v>
      </c>
      <c r="N5" s="425" t="s">
        <v>155</v>
      </c>
      <c r="O5" s="426"/>
      <c r="P5" s="425" t="s">
        <v>102</v>
      </c>
      <c r="Q5" s="425" t="s">
        <v>103</v>
      </c>
      <c r="R5" s="425" t="s">
        <v>104</v>
      </c>
      <c r="S5" s="425" t="s">
        <v>105</v>
      </c>
      <c r="T5" s="425" t="s">
        <v>155</v>
      </c>
    </row>
    <row r="6" spans="1:25">
      <c r="A6" s="259"/>
      <c r="B6" s="421"/>
      <c r="C6" s="421"/>
      <c r="D6" s="421"/>
      <c r="E6" s="422"/>
      <c r="F6" s="422"/>
      <c r="G6" s="423"/>
      <c r="H6" s="424"/>
      <c r="I6" s="424"/>
      <c r="J6" s="424"/>
      <c r="K6" s="424"/>
      <c r="L6" s="424"/>
      <c r="M6" s="424"/>
      <c r="N6" s="424"/>
      <c r="O6" s="423"/>
      <c r="P6" s="424"/>
      <c r="Q6" s="424"/>
      <c r="R6" s="424"/>
      <c r="S6" s="424"/>
      <c r="T6" s="424"/>
    </row>
    <row r="7" spans="1:25">
      <c r="A7" s="259"/>
      <c r="B7" s="418"/>
      <c r="C7" s="418"/>
      <c r="D7" s="418"/>
      <c r="E7" s="113"/>
      <c r="F7" s="113"/>
      <c r="G7" s="294"/>
      <c r="H7" s="417"/>
      <c r="I7" s="417"/>
      <c r="J7" s="417"/>
      <c r="K7" s="417"/>
      <c r="L7" s="417"/>
      <c r="M7" s="417"/>
      <c r="N7" s="417"/>
      <c r="O7" s="294"/>
      <c r="P7" s="417"/>
      <c r="Q7" s="417"/>
      <c r="R7" s="417"/>
      <c r="S7" s="417"/>
      <c r="T7" s="417"/>
    </row>
    <row r="8" spans="1:25">
      <c r="A8" s="259">
        <v>1946</v>
      </c>
      <c r="B8" s="427">
        <v>13.086465523503634</v>
      </c>
      <c r="C8" s="427">
        <v>9.5195264532776918</v>
      </c>
      <c r="D8" s="427">
        <v>4.3677255606566909</v>
      </c>
      <c r="E8" s="427">
        <v>3.0877050239554653</v>
      </c>
      <c r="F8" s="427">
        <v>1.347901653031687</v>
      </c>
      <c r="G8" s="427"/>
      <c r="H8" s="427">
        <v>31.330906510308246</v>
      </c>
      <c r="I8" s="427">
        <v>22.792703539972774</v>
      </c>
      <c r="J8" s="427">
        <v>10.226067107920397</v>
      </c>
      <c r="K8" s="427">
        <v>7.1540066939202074</v>
      </c>
      <c r="L8" s="427">
        <v>2.99028110511663</v>
      </c>
      <c r="M8" s="427">
        <v>1.9027289677964072</v>
      </c>
      <c r="N8" s="427">
        <v>0.6604833661643883</v>
      </c>
      <c r="O8" s="417"/>
      <c r="P8" s="427"/>
      <c r="Q8" s="427"/>
      <c r="R8" s="427">
        <v>2.8208533882425977</v>
      </c>
      <c r="S8" s="427">
        <v>2.0784271089545006</v>
      </c>
      <c r="T8" s="427">
        <v>1.0364868718655575</v>
      </c>
      <c r="V8" s="4">
        <v>33.299999999999997</v>
      </c>
      <c r="W8" s="4">
        <v>22.69</v>
      </c>
      <c r="X8">
        <v>9.44</v>
      </c>
      <c r="Y8">
        <v>2.71</v>
      </c>
    </row>
    <row r="9" spans="1:25">
      <c r="A9" s="259">
        <v>1947</v>
      </c>
      <c r="B9" s="427">
        <v>13.496222841087283</v>
      </c>
      <c r="C9" s="427">
        <v>9.4451470769561734</v>
      </c>
      <c r="D9" s="427">
        <v>4.1163496470702645</v>
      </c>
      <c r="E9" s="427">
        <v>2.9274706554064678</v>
      </c>
      <c r="F9" s="427">
        <v>1.3035980337024236</v>
      </c>
      <c r="G9" s="427"/>
      <c r="H9" s="427">
        <v>31.918323300407941</v>
      </c>
      <c r="I9" s="427">
        <v>22.038297847941855</v>
      </c>
      <c r="J9" s="427">
        <v>9.1545337198854551</v>
      </c>
      <c r="K9" s="427">
        <v>6.3295401306794368</v>
      </c>
      <c r="L9" s="427">
        <v>2.6452272881107755</v>
      </c>
      <c r="M9" s="427">
        <v>1.7442279863729786</v>
      </c>
      <c r="N9" s="427">
        <v>0.79162171194614639</v>
      </c>
      <c r="O9" s="417"/>
      <c r="P9" s="427"/>
      <c r="Q9" s="427">
        <v>5.9815002495464231</v>
      </c>
      <c r="R9" s="427">
        <v>3.0524743505846068</v>
      </c>
      <c r="S9" s="427">
        <v>2.3009563366032397</v>
      </c>
      <c r="T9" s="427">
        <v>1.1792833943863226</v>
      </c>
      <c r="V9" s="4">
        <v>34.42</v>
      </c>
      <c r="W9" s="4">
        <v>23.91</v>
      </c>
      <c r="X9" s="345">
        <v>9.83</v>
      </c>
      <c r="Y9" s="345">
        <v>2.86</v>
      </c>
    </row>
    <row r="10" spans="1:25">
      <c r="A10" s="259">
        <v>1948</v>
      </c>
      <c r="B10" s="427">
        <v>11.123225101420623</v>
      </c>
      <c r="C10" s="427">
        <v>8.0351611814798201</v>
      </c>
      <c r="D10" s="427">
        <v>3.7964427504083456</v>
      </c>
      <c r="E10" s="427">
        <v>2.7488606152112718</v>
      </c>
      <c r="F10" s="427">
        <v>1.242740418959293</v>
      </c>
      <c r="G10" s="427"/>
      <c r="H10" s="427">
        <v>26.871436898455691</v>
      </c>
      <c r="I10" s="427">
        <v>19.293912732149536</v>
      </c>
      <c r="J10" s="427">
        <v>9.0477076461408963</v>
      </c>
      <c r="K10" s="427">
        <v>6.5510226378897505</v>
      </c>
      <c r="L10" s="427">
        <v>2.9413682063960431</v>
      </c>
      <c r="M10" s="427">
        <v>2.1679883543402214</v>
      </c>
      <c r="N10" s="427">
        <v>1.471298618712424</v>
      </c>
      <c r="O10" s="417"/>
      <c r="P10" s="427"/>
      <c r="Q10" s="427">
        <v>4.4414937400484673</v>
      </c>
      <c r="R10" s="427">
        <v>2.1938709656050652</v>
      </c>
      <c r="S10" s="427">
        <v>1.6309450929624421</v>
      </c>
      <c r="T10" s="427">
        <v>0.78334002641043676</v>
      </c>
      <c r="V10" s="4">
        <v>32.71</v>
      </c>
      <c r="W10" s="4">
        <v>21.96</v>
      </c>
      <c r="X10" s="345">
        <v>8.93</v>
      </c>
      <c r="Y10" s="345">
        <v>2.5</v>
      </c>
    </row>
    <row r="11" spans="1:25">
      <c r="A11" s="259">
        <v>1949</v>
      </c>
      <c r="B11" s="427"/>
      <c r="C11" s="427"/>
      <c r="D11" s="427"/>
      <c r="E11" s="427"/>
      <c r="F11" s="427"/>
      <c r="G11" s="427"/>
      <c r="H11" s="427"/>
      <c r="I11" s="427"/>
      <c r="J11" s="427"/>
      <c r="K11" s="427"/>
      <c r="L11" s="427"/>
      <c r="M11" s="427"/>
      <c r="N11" s="427"/>
      <c r="O11" s="417"/>
      <c r="P11" s="427"/>
      <c r="Q11" s="427"/>
      <c r="R11" s="427"/>
      <c r="S11" s="427"/>
      <c r="T11" s="427"/>
      <c r="V11" s="4">
        <v>32.590000000000003</v>
      </c>
      <c r="W11" s="4">
        <v>22.05</v>
      </c>
      <c r="X11" s="345">
        <v>9.19</v>
      </c>
      <c r="Y11" s="345">
        <v>2.68</v>
      </c>
    </row>
    <row r="12" spans="1:25">
      <c r="A12" s="259">
        <v>1950</v>
      </c>
      <c r="B12" s="427"/>
      <c r="C12" s="427"/>
      <c r="D12" s="427"/>
      <c r="E12" s="427"/>
      <c r="F12" s="427"/>
      <c r="G12" s="427"/>
      <c r="H12" s="427"/>
      <c r="I12" s="427"/>
      <c r="J12" s="427"/>
      <c r="K12" s="427"/>
      <c r="L12" s="427"/>
      <c r="M12" s="427"/>
      <c r="N12" s="427"/>
      <c r="O12" s="417"/>
      <c r="P12" s="427"/>
      <c r="Q12" s="427"/>
      <c r="R12" s="427"/>
      <c r="S12" s="427"/>
      <c r="T12" s="427"/>
      <c r="V12" s="4">
        <v>32.94</v>
      </c>
      <c r="W12" s="4">
        <v>22.18</v>
      </c>
      <c r="X12" s="345">
        <v>9.3000000000000007</v>
      </c>
      <c r="Y12" s="345">
        <v>2.73</v>
      </c>
    </row>
    <row r="13" spans="1:25">
      <c r="A13" s="259">
        <v>1951</v>
      </c>
      <c r="B13" s="427"/>
      <c r="C13" s="427"/>
      <c r="D13" s="427"/>
      <c r="E13" s="427"/>
      <c r="F13" s="427"/>
      <c r="G13" s="427"/>
      <c r="H13" s="427"/>
      <c r="I13" s="427"/>
      <c r="J13" s="427"/>
      <c r="K13" s="427"/>
      <c r="L13" s="427"/>
      <c r="M13" s="427"/>
      <c r="N13" s="427"/>
      <c r="O13" s="417"/>
      <c r="P13" s="427"/>
      <c r="Q13" s="427"/>
      <c r="R13" s="427"/>
      <c r="S13" s="427"/>
      <c r="T13" s="427"/>
      <c r="V13" s="4">
        <v>34.450000000000003</v>
      </c>
      <c r="W13" s="4">
        <v>23.53</v>
      </c>
      <c r="X13" s="345">
        <v>10.119999999999999</v>
      </c>
      <c r="Y13" s="345">
        <v>3.03</v>
      </c>
    </row>
    <row r="14" spans="1:25">
      <c r="A14" s="259">
        <v>1952</v>
      </c>
      <c r="B14" s="427">
        <v>14.457826955927331</v>
      </c>
      <c r="C14" s="427">
        <v>10.367113800623658</v>
      </c>
      <c r="D14" s="427">
        <v>4.5828161803681233</v>
      </c>
      <c r="E14" s="427">
        <v>3.1928471830868448</v>
      </c>
      <c r="F14" s="427">
        <v>1.3296752062886061</v>
      </c>
      <c r="G14" s="427"/>
      <c r="H14" s="427">
        <v>34.572507485483023</v>
      </c>
      <c r="I14" s="427">
        <v>24.781610606406556</v>
      </c>
      <c r="J14" s="427">
        <v>10.98505121140667</v>
      </c>
      <c r="K14" s="427">
        <v>7.6565828058101388</v>
      </c>
      <c r="L14" s="427">
        <v>3.096443317404951</v>
      </c>
      <c r="M14" s="427">
        <v>2.1374083681928639</v>
      </c>
      <c r="N14" s="427">
        <v>1.2883190116365415</v>
      </c>
      <c r="O14" s="417"/>
      <c r="P14" s="427"/>
      <c r="Q14" s="427">
        <v>5.603470303754496</v>
      </c>
      <c r="R14" s="427">
        <v>2.6022004392224094</v>
      </c>
      <c r="S14" s="427">
        <v>1.8438644182016324</v>
      </c>
      <c r="T14" s="427">
        <v>0.78744177012721672</v>
      </c>
      <c r="V14" s="4">
        <v>34.99</v>
      </c>
      <c r="W14" s="4">
        <v>24.21</v>
      </c>
      <c r="X14" s="345">
        <v>10.59</v>
      </c>
      <c r="Y14" s="345">
        <v>3.15</v>
      </c>
    </row>
    <row r="15" spans="1:25">
      <c r="A15" s="259">
        <v>1953</v>
      </c>
      <c r="B15" s="427">
        <v>14.064531508909203</v>
      </c>
      <c r="C15" s="427">
        <v>9.9526031743175842</v>
      </c>
      <c r="D15" s="427">
        <v>4.1455542849489486</v>
      </c>
      <c r="E15" s="427">
        <v>2.77490126445129</v>
      </c>
      <c r="F15" s="427">
        <v>1.0529521901068282</v>
      </c>
      <c r="G15" s="427"/>
      <c r="H15" s="427">
        <v>32.915501915333827</v>
      </c>
      <c r="I15" s="427">
        <v>23.374793715217297</v>
      </c>
      <c r="J15" s="427">
        <v>9.8071053191344699</v>
      </c>
      <c r="K15" s="427">
        <v>6.5867634998843787</v>
      </c>
      <c r="L15" s="427">
        <v>2.5113824713292563</v>
      </c>
      <c r="M15" s="427">
        <v>1.6609825639783256</v>
      </c>
      <c r="N15" s="427">
        <v>0.86335403347383322</v>
      </c>
      <c r="O15" s="417"/>
      <c r="P15" s="427"/>
      <c r="Q15" s="427">
        <v>5.9884910641719689</v>
      </c>
      <c r="R15" s="427">
        <v>2.6797546255453208</v>
      </c>
      <c r="S15" s="427">
        <v>1.8127768332813305</v>
      </c>
      <c r="T15" s="427">
        <v>0.70719052062097087</v>
      </c>
      <c r="V15" s="4">
        <v>34.72</v>
      </c>
      <c r="W15" s="4">
        <v>23.94</v>
      </c>
      <c r="X15" s="345">
        <v>10.41</v>
      </c>
      <c r="Y15" s="345">
        <v>3.09</v>
      </c>
    </row>
    <row r="16" spans="1:25">
      <c r="A16" s="259">
        <v>1954</v>
      </c>
      <c r="B16" s="427">
        <v>14.052603208399969</v>
      </c>
      <c r="C16" s="427">
        <v>9.8917234890907721</v>
      </c>
      <c r="D16" s="427">
        <v>4.0746695583319612</v>
      </c>
      <c r="E16" s="427">
        <v>2.7007308655359092</v>
      </c>
      <c r="F16" s="427">
        <v>1.0169872682769319</v>
      </c>
      <c r="G16" s="427"/>
      <c r="H16" s="427">
        <v>33.038077780638957</v>
      </c>
      <c r="I16" s="427">
        <v>23.24187779934207</v>
      </c>
      <c r="J16" s="427">
        <v>9.6469863239854554</v>
      </c>
      <c r="K16" s="427">
        <v>6.4535845659929345</v>
      </c>
      <c r="L16" s="427">
        <v>2.4626383860978103</v>
      </c>
      <c r="M16" s="427">
        <v>1.6287650411519878</v>
      </c>
      <c r="N16" s="427">
        <v>0.86352710661873111</v>
      </c>
      <c r="O16" s="417"/>
      <c r="P16" s="427"/>
      <c r="Q16" s="427">
        <v>5.7087130969064201</v>
      </c>
      <c r="R16" s="427">
        <v>2.5677584241674465</v>
      </c>
      <c r="S16" s="427">
        <v>1.7511617299293956</v>
      </c>
      <c r="T16" s="427">
        <v>0.64230628621340591</v>
      </c>
      <c r="V16" s="4">
        <v>35.72</v>
      </c>
      <c r="W16" s="4">
        <v>24.73</v>
      </c>
      <c r="X16" s="345">
        <v>10.85</v>
      </c>
      <c r="Y16" s="345">
        <v>3.18</v>
      </c>
    </row>
    <row r="17" spans="1:25">
      <c r="A17" s="259">
        <v>1955</v>
      </c>
      <c r="B17" s="427">
        <v>14.980346540631102</v>
      </c>
      <c r="C17" s="427">
        <v>10.430944935480555</v>
      </c>
      <c r="D17" s="427">
        <v>4.2012394953116434</v>
      </c>
      <c r="E17" s="427">
        <v>2.8096686335418251</v>
      </c>
      <c r="F17" s="427">
        <v>1.0903391956150441</v>
      </c>
      <c r="G17" s="427"/>
      <c r="H17" s="427">
        <v>34.545751365168179</v>
      </c>
      <c r="I17" s="427">
        <v>23.892660045994486</v>
      </c>
      <c r="J17" s="427">
        <v>9.5656162838739842</v>
      </c>
      <c r="K17" s="427">
        <v>6.4024817195941335</v>
      </c>
      <c r="L17" s="427">
        <v>2.4973664143765681</v>
      </c>
      <c r="M17" s="427">
        <v>1.7033764857414793</v>
      </c>
      <c r="N17" s="427">
        <v>0.99251160950258632</v>
      </c>
      <c r="O17" s="417"/>
      <c r="P17" s="427">
        <v>8.9732027424713952</v>
      </c>
      <c r="Q17" s="427">
        <v>6.4768572871111658</v>
      </c>
      <c r="R17" s="427">
        <v>2.9659798659541274</v>
      </c>
      <c r="S17" s="427">
        <v>2.0459700818781568</v>
      </c>
      <c r="T17" s="427">
        <v>0.81762096512287497</v>
      </c>
      <c r="V17" s="4">
        <v>36.630000000000003</v>
      </c>
      <c r="W17" s="4">
        <v>25.35</v>
      </c>
      <c r="X17" s="345">
        <v>11.07</v>
      </c>
      <c r="Y17" s="345">
        <v>3.23</v>
      </c>
    </row>
    <row r="18" spans="1:25">
      <c r="A18" s="259">
        <v>1956</v>
      </c>
      <c r="B18" s="427">
        <v>13.511621343276591</v>
      </c>
      <c r="C18" s="427">
        <v>9.6317039306178316</v>
      </c>
      <c r="D18" s="427">
        <v>4.0004541588615599</v>
      </c>
      <c r="E18" s="427">
        <v>2.6866037492587087</v>
      </c>
      <c r="F18" s="427">
        <v>1.0384709952839244</v>
      </c>
      <c r="G18" s="427"/>
      <c r="H18" s="427">
        <v>30.927365880129273</v>
      </c>
      <c r="I18" s="427">
        <v>22.083609862764931</v>
      </c>
      <c r="J18" s="427">
        <v>9.1784492764818157</v>
      </c>
      <c r="K18" s="427">
        <v>6.1903639777951565</v>
      </c>
      <c r="L18" s="427">
        <v>2.4192420697647909</v>
      </c>
      <c r="M18" s="427">
        <v>1.5685393573106554</v>
      </c>
      <c r="N18" s="427">
        <v>0.91394564567731429</v>
      </c>
      <c r="O18" s="417"/>
      <c r="P18" s="427">
        <v>8.0749684745095376</v>
      </c>
      <c r="Q18" s="427">
        <v>5.930021113472197</v>
      </c>
      <c r="R18" s="427">
        <v>2.6680658787862646</v>
      </c>
      <c r="S18" s="427">
        <v>1.8350517208786568</v>
      </c>
      <c r="T18" s="427">
        <v>0.72519422564117653</v>
      </c>
      <c r="V18" s="4">
        <v>35.56</v>
      </c>
      <c r="W18" s="4">
        <v>24.27</v>
      </c>
      <c r="X18" s="345">
        <v>10.220000000000001</v>
      </c>
      <c r="Y18" s="345">
        <v>2.83</v>
      </c>
    </row>
    <row r="19" spans="1:25">
      <c r="A19" s="268"/>
      <c r="B19" s="117"/>
      <c r="C19" s="117"/>
      <c r="D19" s="117"/>
      <c r="E19" s="117"/>
      <c r="F19" s="117"/>
      <c r="G19" s="117"/>
      <c r="H19" s="117"/>
      <c r="I19" s="117"/>
      <c r="J19" s="117"/>
      <c r="K19" s="117"/>
      <c r="L19" s="117"/>
      <c r="M19" s="117"/>
      <c r="N19" s="117"/>
      <c r="O19" s="117"/>
      <c r="P19" s="117"/>
      <c r="Q19" s="117"/>
      <c r="R19" s="117"/>
      <c r="S19" s="117"/>
      <c r="T19" s="117"/>
    </row>
    <row r="20" spans="1:25">
      <c r="A20" s="260"/>
      <c r="B20" s="259"/>
      <c r="C20" s="259"/>
      <c r="D20" s="259"/>
      <c r="E20" s="259"/>
      <c r="F20" s="259"/>
      <c r="G20" s="259"/>
      <c r="H20" s="283"/>
      <c r="I20" s="283"/>
      <c r="J20" s="283"/>
      <c r="K20" s="283"/>
      <c r="L20" s="283"/>
      <c r="M20" s="283"/>
      <c r="N20" s="283"/>
      <c r="O20" s="283"/>
      <c r="P20" s="283"/>
      <c r="Q20" s="283"/>
      <c r="R20" s="283"/>
      <c r="S20" s="283"/>
      <c r="T20" s="283"/>
    </row>
  </sheetData>
  <mergeCells count="5">
    <mergeCell ref="A1:T1"/>
    <mergeCell ref="B3:F3"/>
    <mergeCell ref="H3:N3"/>
    <mergeCell ref="P3:T3"/>
    <mergeCell ref="A2:T2"/>
  </mergeCells>
  <phoneticPr fontId="8" type="noConversion"/>
  <hyperlinks>
    <hyperlink ref="U1" location="Index!A1" display="Back"/>
  </hyperlinks>
  <printOptions horizontalCentered="1"/>
  <pageMargins left="0.75" right="0.75" top="1" bottom="1" header="0.5" footer="0.5"/>
  <extLst>
    <ext xmlns:mx="http://schemas.microsoft.com/office/mac/excel/2008/main" uri="{64002731-A6B0-56B0-2670-7721B7C09600}">
      <mx:PLV Mode="0" OnePage="0" WScale="10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sheetPr>
  <dimension ref="A1:K18"/>
  <sheetViews>
    <sheetView showGridLines="0" workbookViewId="0">
      <selection sqref="A1:XFD1048576"/>
    </sheetView>
  </sheetViews>
  <sheetFormatPr baseColWidth="10" defaultRowHeight="13" x14ac:dyDescent="0"/>
  <cols>
    <col min="1" max="1" width="6.42578125" customWidth="1"/>
    <col min="2" max="5" width="8.140625" customWidth="1"/>
    <col min="6" max="6" width="2.42578125" customWidth="1"/>
    <col min="7" max="11" width="8.42578125" customWidth="1"/>
  </cols>
  <sheetData>
    <row r="1" spans="1:11">
      <c r="A1" s="349" t="s">
        <v>678</v>
      </c>
    </row>
    <row r="2" spans="1:11" ht="17" customHeight="1"/>
    <row r="3" spans="1:11" s="392" customFormat="1" ht="17" customHeight="1">
      <c r="A3"/>
      <c r="B3"/>
      <c r="C3"/>
      <c r="D3"/>
      <c r="E3"/>
      <c r="F3"/>
      <c r="G3"/>
      <c r="H3"/>
      <c r="I3"/>
      <c r="J3"/>
      <c r="K3"/>
    </row>
    <row r="4" spans="1:11" ht="17">
      <c r="A4" s="576" t="s">
        <v>634</v>
      </c>
      <c r="B4" s="576"/>
      <c r="C4" s="576"/>
      <c r="D4" s="576"/>
      <c r="E4" s="576"/>
      <c r="F4" s="576"/>
      <c r="G4" s="576"/>
      <c r="H4" s="580"/>
      <c r="I4" s="580"/>
      <c r="J4" s="580"/>
      <c r="K4" s="580"/>
    </row>
    <row r="5" spans="1:11" s="312" customFormat="1">
      <c r="A5" s="581" t="s">
        <v>603</v>
      </c>
      <c r="B5" s="581"/>
      <c r="C5" s="581"/>
      <c r="D5" s="581"/>
      <c r="E5" s="581"/>
      <c r="F5" s="581"/>
      <c r="G5" s="581"/>
      <c r="H5" s="580"/>
      <c r="I5" s="580"/>
      <c r="J5" s="580"/>
      <c r="K5" s="580"/>
    </row>
    <row r="6" spans="1:11" s="312" customFormat="1">
      <c r="A6" s="476"/>
      <c r="B6" s="476"/>
      <c r="C6" s="476"/>
      <c r="D6" s="476"/>
      <c r="E6" s="476"/>
      <c r="F6" s="476"/>
      <c r="G6" s="476"/>
      <c r="H6" s="506"/>
      <c r="I6" s="506"/>
      <c r="J6" s="506"/>
      <c r="K6" s="506"/>
    </row>
    <row r="7" spans="1:11">
      <c r="A7" s="479"/>
      <c r="B7" s="579" t="s">
        <v>795</v>
      </c>
      <c r="C7" s="579"/>
      <c r="D7" s="579"/>
      <c r="E7" s="579"/>
      <c r="F7" s="324"/>
      <c r="G7" s="579" t="s">
        <v>649</v>
      </c>
      <c r="H7" s="579"/>
      <c r="I7" s="579"/>
      <c r="J7" s="579"/>
      <c r="K7" s="579"/>
    </row>
    <row r="8" spans="1:11">
      <c r="A8" s="475"/>
      <c r="B8" s="475"/>
      <c r="C8" s="475"/>
      <c r="D8" s="475"/>
      <c r="E8" s="475"/>
      <c r="F8" s="475"/>
      <c r="G8" s="475"/>
      <c r="H8" s="474"/>
      <c r="I8" s="474"/>
      <c r="J8" s="474"/>
      <c r="K8" s="474"/>
    </row>
    <row r="9" spans="1:11">
      <c r="A9" s="311"/>
      <c r="B9" s="507"/>
      <c r="C9" s="507"/>
      <c r="D9" s="507"/>
      <c r="E9" s="507"/>
      <c r="F9" s="312"/>
      <c r="G9" s="508"/>
      <c r="H9" s="508"/>
      <c r="I9" s="508"/>
      <c r="J9" s="508"/>
      <c r="K9" s="508"/>
    </row>
    <row r="10" spans="1:11">
      <c r="A10" s="311"/>
      <c r="B10" s="509" t="s">
        <v>103</v>
      </c>
      <c r="C10" s="509" t="s">
        <v>104</v>
      </c>
      <c r="D10" s="509" t="s">
        <v>105</v>
      </c>
      <c r="E10" s="509" t="s">
        <v>155</v>
      </c>
      <c r="F10" s="511"/>
      <c r="G10" s="510" t="s">
        <v>500</v>
      </c>
      <c r="H10" s="510" t="s">
        <v>501</v>
      </c>
      <c r="I10" s="510" t="s">
        <v>502</v>
      </c>
      <c r="J10" s="510" t="s">
        <v>101</v>
      </c>
      <c r="K10" s="510" t="s">
        <v>102</v>
      </c>
    </row>
    <row r="11" spans="1:11">
      <c r="A11" s="478"/>
      <c r="B11" s="118"/>
      <c r="C11" s="118"/>
      <c r="D11" s="575"/>
      <c r="E11" s="575"/>
      <c r="F11" s="479"/>
      <c r="G11" s="118"/>
      <c r="H11" s="118"/>
      <c r="I11" s="118"/>
      <c r="J11" s="575"/>
      <c r="K11" s="575"/>
    </row>
    <row r="12" spans="1:11">
      <c r="A12" s="478"/>
      <c r="B12" s="106"/>
      <c r="C12" s="106"/>
      <c r="D12" s="113"/>
      <c r="E12" s="113"/>
      <c r="F12" s="479"/>
      <c r="G12" s="106"/>
      <c r="H12" s="106"/>
      <c r="I12" s="106"/>
      <c r="J12" s="113"/>
      <c r="K12" s="113"/>
    </row>
    <row r="13" spans="1:11">
      <c r="A13" s="478">
        <v>1945</v>
      </c>
      <c r="B13" s="269">
        <v>11.134096692121032</v>
      </c>
      <c r="C13" s="269">
        <v>8.5041230167271067</v>
      </c>
      <c r="D13" s="269">
        <v>5.8828533766188764</v>
      </c>
      <c r="E13" s="269">
        <v>2.2428421015554534</v>
      </c>
      <c r="G13" s="269">
        <v>79.825338711235077</v>
      </c>
      <c r="H13" s="269">
        <v>53.556271735207929</v>
      </c>
      <c r="I13" s="269">
        <v>30.883513822474391</v>
      </c>
      <c r="J13" s="269">
        <v>20.233678596557617</v>
      </c>
      <c r="K13" s="269">
        <v>7.0976128320569369</v>
      </c>
    </row>
    <row r="14" spans="1:11">
      <c r="A14" s="268"/>
      <c r="B14" s="268"/>
      <c r="C14" s="268"/>
      <c r="D14" s="268"/>
      <c r="E14" s="268"/>
      <c r="F14" s="479"/>
      <c r="G14" s="268"/>
      <c r="H14" s="268"/>
      <c r="I14" s="268"/>
      <c r="J14" s="268"/>
      <c r="K14" s="268"/>
    </row>
    <row r="17" spans="1:11" s="479" customFormat="1">
      <c r="A17"/>
      <c r="B17"/>
      <c r="C17"/>
      <c r="D17"/>
      <c r="E17"/>
      <c r="F17"/>
      <c r="G17"/>
      <c r="H17"/>
      <c r="I17"/>
      <c r="J17"/>
      <c r="K17"/>
    </row>
    <row r="18" spans="1:11" s="479" customFormat="1">
      <c r="A18"/>
      <c r="B18"/>
      <c r="C18"/>
      <c r="D18"/>
      <c r="E18"/>
      <c r="F18"/>
      <c r="G18"/>
      <c r="H18"/>
      <c r="I18"/>
      <c r="J18"/>
      <c r="K18"/>
    </row>
  </sheetData>
  <mergeCells count="6">
    <mergeCell ref="D11:E11"/>
    <mergeCell ref="J11:K11"/>
    <mergeCell ref="B7:E7"/>
    <mergeCell ref="G7:K7"/>
    <mergeCell ref="A4:K4"/>
    <mergeCell ref="A5:K5"/>
  </mergeCells>
  <hyperlinks>
    <hyperlink ref="A1" location="Index!A1" display="Back"/>
  </hyperlinks>
  <pageMargins left="0.75" right="0.75" top="1" bottom="1" header="0.5" footer="0.5"/>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sheetPr>
  <dimension ref="A1:L37"/>
  <sheetViews>
    <sheetView showGridLines="0" workbookViewId="0">
      <selection sqref="A1:XFD1048576"/>
    </sheetView>
  </sheetViews>
  <sheetFormatPr baseColWidth="10" defaultRowHeight="13" x14ac:dyDescent="0"/>
  <cols>
    <col min="1" max="1" width="5.7109375" customWidth="1"/>
    <col min="2" max="4" width="7.7109375" customWidth="1"/>
    <col min="5" max="5" width="0.85546875" customWidth="1"/>
    <col min="6" max="11" width="7.7109375" customWidth="1"/>
  </cols>
  <sheetData>
    <row r="1" spans="1:12" ht="17">
      <c r="A1" s="576" t="s">
        <v>796</v>
      </c>
      <c r="B1" s="576"/>
      <c r="C1" s="576"/>
      <c r="D1" s="576"/>
      <c r="E1" s="576"/>
      <c r="F1" s="576"/>
      <c r="G1" s="576"/>
      <c r="H1" s="576"/>
      <c r="I1" s="576"/>
      <c r="J1" s="576"/>
      <c r="K1" s="576"/>
      <c r="L1" s="349" t="s">
        <v>678</v>
      </c>
    </row>
    <row r="2" spans="1:12">
      <c r="A2" s="117"/>
      <c r="B2" s="118"/>
      <c r="C2" s="118"/>
      <c r="D2" s="118"/>
    </row>
    <row r="3" spans="1:12" s="290" customFormat="1">
      <c r="A3" s="306"/>
      <c r="B3" s="582" t="s">
        <v>795</v>
      </c>
      <c r="C3" s="582"/>
      <c r="D3" s="582"/>
      <c r="E3" s="298"/>
      <c r="F3" s="582" t="s">
        <v>649</v>
      </c>
      <c r="G3" s="582"/>
      <c r="H3" s="582"/>
      <c r="I3" s="582"/>
      <c r="J3" s="582"/>
      <c r="K3" s="582"/>
    </row>
    <row r="4" spans="1:12" ht="5" customHeight="1">
      <c r="A4" s="289"/>
      <c r="B4" s="307"/>
      <c r="C4" s="301"/>
      <c r="D4" s="301"/>
      <c r="E4" s="301"/>
      <c r="F4" s="301"/>
      <c r="G4" s="301"/>
      <c r="H4" s="301"/>
      <c r="I4" s="301"/>
      <c r="J4" s="301"/>
      <c r="K4" s="301"/>
    </row>
    <row r="5" spans="1:12">
      <c r="A5" s="289"/>
      <c r="B5" s="289" t="s">
        <v>104</v>
      </c>
      <c r="C5" s="289" t="s">
        <v>105</v>
      </c>
      <c r="D5" s="289" t="s">
        <v>155</v>
      </c>
      <c r="F5" s="289" t="s">
        <v>499</v>
      </c>
      <c r="G5" s="289" t="s">
        <v>500</v>
      </c>
      <c r="H5" s="289" t="s">
        <v>501</v>
      </c>
      <c r="I5" s="289" t="s">
        <v>502</v>
      </c>
      <c r="J5" s="289" t="s">
        <v>101</v>
      </c>
      <c r="K5" s="289" t="s">
        <v>102</v>
      </c>
    </row>
    <row r="6" spans="1:12">
      <c r="A6" s="289"/>
      <c r="B6" s="118"/>
      <c r="C6" s="299"/>
      <c r="D6" s="299"/>
      <c r="F6" s="299"/>
      <c r="G6" s="299"/>
      <c r="H6" s="299"/>
      <c r="I6" s="299"/>
      <c r="J6" s="299"/>
      <c r="K6" s="299"/>
    </row>
    <row r="7" spans="1:12">
      <c r="A7" s="289"/>
      <c r="B7" s="106"/>
      <c r="C7" s="113"/>
      <c r="D7" s="113"/>
      <c r="F7" s="113"/>
      <c r="G7" s="113"/>
      <c r="H7" s="113"/>
      <c r="I7" s="113"/>
      <c r="J7" s="113"/>
      <c r="K7" s="113"/>
    </row>
    <row r="8" spans="1:12">
      <c r="A8" s="289">
        <v>1921</v>
      </c>
      <c r="B8" s="304">
        <v>7.0680203073468437</v>
      </c>
      <c r="C8" s="304">
        <v>4.7610814071986791</v>
      </c>
      <c r="D8" s="304">
        <v>1.4081946954339075</v>
      </c>
      <c r="E8" s="289"/>
      <c r="F8" s="304">
        <v>89.531661651044061</v>
      </c>
      <c r="G8" s="304">
        <v>72.810046297880291</v>
      </c>
      <c r="H8" s="304">
        <v>48.448254263561168</v>
      </c>
      <c r="I8" s="304">
        <v>28.319667049980229</v>
      </c>
      <c r="J8" s="304">
        <v>19.373832540169161</v>
      </c>
      <c r="K8" s="304">
        <v>8.0260703842207572</v>
      </c>
    </row>
    <row r="9" spans="1:12">
      <c r="A9" s="289">
        <v>1922</v>
      </c>
      <c r="B9" s="304"/>
      <c r="C9" s="304"/>
      <c r="D9" s="304"/>
      <c r="E9" s="289"/>
      <c r="F9" s="304"/>
      <c r="G9" s="304"/>
      <c r="H9" s="304"/>
      <c r="I9" s="304"/>
      <c r="J9" s="304"/>
      <c r="K9" s="304"/>
    </row>
    <row r="10" spans="1:12">
      <c r="A10" s="289">
        <v>1923</v>
      </c>
      <c r="B10" s="304"/>
      <c r="C10" s="304"/>
      <c r="D10" s="304"/>
      <c r="E10" s="289"/>
      <c r="F10" s="304"/>
      <c r="G10" s="304"/>
      <c r="H10" s="304"/>
      <c r="I10" s="304"/>
      <c r="J10" s="304"/>
      <c r="K10" s="304"/>
    </row>
    <row r="11" spans="1:12">
      <c r="A11" s="289">
        <v>1924</v>
      </c>
      <c r="B11" s="304"/>
      <c r="C11" s="304"/>
      <c r="D11" s="304"/>
      <c r="E11" s="289"/>
      <c r="F11" s="304"/>
      <c r="G11" s="304"/>
      <c r="H11" s="304"/>
      <c r="I11" s="304"/>
      <c r="J11" s="304"/>
      <c r="K11" s="304"/>
    </row>
    <row r="12" spans="1:12">
      <c r="A12" s="289">
        <v>1925</v>
      </c>
      <c r="B12" s="304"/>
      <c r="C12" s="304"/>
      <c r="D12" s="304"/>
      <c r="E12" s="289"/>
      <c r="F12" s="304"/>
      <c r="G12" s="304"/>
      <c r="H12" s="304"/>
      <c r="I12" s="304"/>
      <c r="J12" s="304"/>
      <c r="K12" s="304"/>
    </row>
    <row r="13" spans="1:12">
      <c r="A13" s="289">
        <v>1926</v>
      </c>
      <c r="B13" s="304">
        <v>8.7634582269253478</v>
      </c>
      <c r="C13" s="304">
        <v>6.2006840649310071</v>
      </c>
      <c r="D13" s="304">
        <v>2.4554283532862349</v>
      </c>
      <c r="E13" s="289"/>
      <c r="F13" s="304">
        <v>89.453325508432386</v>
      </c>
      <c r="G13" s="304">
        <v>73.198715439893618</v>
      </c>
      <c r="H13" s="304">
        <v>49.27520934741775</v>
      </c>
      <c r="I13" s="304">
        <v>29.035353053368777</v>
      </c>
      <c r="J13" s="304">
        <v>20.002426942859138</v>
      </c>
      <c r="K13" s="304">
        <v>8.5176601488939561</v>
      </c>
    </row>
    <row r="14" spans="1:12">
      <c r="A14" s="289">
        <v>1927</v>
      </c>
      <c r="B14" s="304">
        <v>8.1689128290555413</v>
      </c>
      <c r="C14" s="304">
        <v>5.7863847536038158</v>
      </c>
      <c r="D14" s="304">
        <v>2.2900212860215921</v>
      </c>
      <c r="E14" s="289"/>
      <c r="F14" s="304">
        <v>89.534732548603941</v>
      </c>
      <c r="G14" s="304">
        <v>73.41935791529005</v>
      </c>
      <c r="H14" s="304">
        <v>49.499229395530875</v>
      </c>
      <c r="I14" s="304">
        <v>29.22277393770521</v>
      </c>
      <c r="J14" s="304">
        <v>19.948490053323781</v>
      </c>
      <c r="K14" s="304">
        <v>8.9832296506452582</v>
      </c>
    </row>
    <row r="15" spans="1:12">
      <c r="A15" s="289">
        <v>1928</v>
      </c>
      <c r="B15" s="304">
        <v>9.1186612827383655</v>
      </c>
      <c r="C15" s="304">
        <v>6.2650389013729821</v>
      </c>
      <c r="D15" s="304">
        <v>2.465013976094486</v>
      </c>
      <c r="E15" s="289"/>
      <c r="F15" s="304">
        <v>89.701729852565592</v>
      </c>
      <c r="G15" s="304">
        <v>72.664458919493029</v>
      </c>
      <c r="H15" s="304">
        <v>48.616081772941655</v>
      </c>
      <c r="I15" s="304">
        <v>28.581403508779069</v>
      </c>
      <c r="J15" s="304">
        <v>19.511708882171771</v>
      </c>
      <c r="K15" s="304">
        <v>8.6991604182151772</v>
      </c>
    </row>
    <row r="16" spans="1:12">
      <c r="A16" s="289">
        <v>1929</v>
      </c>
      <c r="B16" s="304">
        <v>9.2355862191275602</v>
      </c>
      <c r="C16" s="304">
        <v>6.3304711076842928</v>
      </c>
      <c r="D16" s="304">
        <v>2.4212434731760286</v>
      </c>
      <c r="E16" s="289"/>
      <c r="F16" s="304">
        <v>89.667072764014094</v>
      </c>
      <c r="G16" s="304">
        <v>73.045417368696818</v>
      </c>
      <c r="H16" s="304">
        <v>48.214156218980136</v>
      </c>
      <c r="I16" s="304">
        <v>27.71122359575536</v>
      </c>
      <c r="J16" s="304">
        <v>18.78935335471596</v>
      </c>
      <c r="K16" s="304">
        <v>8.2998421402237295</v>
      </c>
    </row>
    <row r="17" spans="1:11">
      <c r="A17" s="289">
        <v>1930</v>
      </c>
      <c r="B17" s="304">
        <v>10.618682731746242</v>
      </c>
      <c r="C17" s="304">
        <v>7.2857479039044577</v>
      </c>
      <c r="D17" s="304">
        <v>2.6527148573184287</v>
      </c>
      <c r="E17" s="289"/>
      <c r="F17" s="304">
        <v>89.944633699650197</v>
      </c>
      <c r="G17" s="304">
        <v>73.50389655279298</v>
      </c>
      <c r="H17" s="304">
        <v>48.366130732812685</v>
      </c>
      <c r="I17" s="304">
        <v>27.120156340905488</v>
      </c>
      <c r="J17" s="304">
        <v>17.798442482192371</v>
      </c>
      <c r="K17" s="304">
        <v>7.7189475470317515</v>
      </c>
    </row>
    <row r="18" spans="1:11">
      <c r="A18" s="289">
        <v>1931</v>
      </c>
      <c r="B18" s="304">
        <v>12.349620243565413</v>
      </c>
      <c r="C18" s="304">
        <v>8.4791437991264225</v>
      </c>
      <c r="D18" s="304">
        <v>3.0632640395895119</v>
      </c>
      <c r="E18" s="289"/>
      <c r="F18" s="304">
        <v>90.55052111237589</v>
      </c>
      <c r="G18" s="304">
        <v>73.750144811120521</v>
      </c>
      <c r="H18" s="304">
        <v>48.401833938064669</v>
      </c>
      <c r="I18" s="304">
        <v>26.957750573915476</v>
      </c>
      <c r="J18" s="304">
        <v>17.65248863852111</v>
      </c>
      <c r="K18" s="304">
        <v>7.3322547355054271</v>
      </c>
    </row>
    <row r="19" spans="1:11">
      <c r="A19" s="289">
        <v>1932</v>
      </c>
      <c r="B19" s="304">
        <v>12.923516075863692</v>
      </c>
      <c r="C19" s="304">
        <v>8.9349408193636091</v>
      </c>
      <c r="D19" s="304">
        <v>3.2513015268962371</v>
      </c>
      <c r="E19" s="289"/>
      <c r="F19" s="304">
        <v>90.438533833245614</v>
      </c>
      <c r="G19" s="304">
        <v>73.559790772840586</v>
      </c>
      <c r="H19" s="304">
        <v>48.274649240578391</v>
      </c>
      <c r="I19" s="304">
        <v>27.015368754852769</v>
      </c>
      <c r="J19" s="304">
        <v>17.739061840563853</v>
      </c>
      <c r="K19" s="304">
        <v>5.7305546224102919</v>
      </c>
    </row>
    <row r="20" spans="1:11">
      <c r="A20" s="289">
        <v>1933</v>
      </c>
      <c r="B20" s="304">
        <v>13.171651651412118</v>
      </c>
      <c r="C20" s="304">
        <v>9.1664903949329837</v>
      </c>
      <c r="D20" s="304">
        <v>3.3793895842134116</v>
      </c>
      <c r="E20" s="289"/>
      <c r="F20" s="304">
        <v>90.507077076401998</v>
      </c>
      <c r="G20" s="304">
        <v>73.888935121344289</v>
      </c>
      <c r="H20" s="304">
        <v>48.790691463455083</v>
      </c>
      <c r="I20" s="304">
        <v>27.521271934258028</v>
      </c>
      <c r="J20" s="304">
        <v>18.297154039205704</v>
      </c>
      <c r="K20" s="304">
        <v>7.6805122044681147</v>
      </c>
    </row>
    <row r="21" spans="1:11">
      <c r="A21" s="289">
        <v>1934</v>
      </c>
      <c r="B21" s="304">
        <v>13.068330755255566</v>
      </c>
      <c r="C21" s="304">
        <v>9.1423531672170011</v>
      </c>
      <c r="D21" s="304">
        <v>3.3500948662646581</v>
      </c>
      <c r="E21" s="289"/>
      <c r="F21" s="304">
        <v>90.059820227424566</v>
      </c>
      <c r="G21" s="304">
        <v>73.263547358052961</v>
      </c>
      <c r="H21" s="304">
        <v>48.222432534027455</v>
      </c>
      <c r="I21" s="304">
        <v>27.101560298088852</v>
      </c>
      <c r="J21" s="304">
        <v>18.004074293612785</v>
      </c>
      <c r="K21" s="304">
        <v>7.4263516256837852</v>
      </c>
    </row>
    <row r="22" spans="1:11">
      <c r="A22" s="289">
        <v>1935</v>
      </c>
      <c r="B22" s="304">
        <v>11.528631056618856</v>
      </c>
      <c r="C22" s="304">
        <v>8.1217429210782832</v>
      </c>
      <c r="D22" s="304">
        <v>2.9369826289349277</v>
      </c>
      <c r="E22" s="289"/>
      <c r="F22" s="304">
        <v>89.574319216156866</v>
      </c>
      <c r="G22" s="304">
        <v>73.460341273446829</v>
      </c>
      <c r="H22" s="304">
        <v>48.325916305258019</v>
      </c>
      <c r="I22" s="304">
        <v>26.897239354374278</v>
      </c>
      <c r="J22" s="304">
        <v>17.574964853843248</v>
      </c>
      <c r="K22" s="304">
        <v>6.8966577683505363</v>
      </c>
    </row>
    <row r="23" spans="1:11">
      <c r="A23" s="289">
        <v>1936</v>
      </c>
      <c r="B23" s="304"/>
      <c r="C23" s="304"/>
      <c r="D23" s="304"/>
      <c r="E23" s="289"/>
      <c r="F23" s="304"/>
      <c r="G23" s="304"/>
      <c r="H23" s="304"/>
      <c r="I23" s="304"/>
      <c r="J23" s="304"/>
      <c r="K23" s="304"/>
    </row>
    <row r="24" spans="1:11">
      <c r="A24" s="289">
        <v>1937</v>
      </c>
      <c r="B24" s="304">
        <v>9.5260470450638888</v>
      </c>
      <c r="C24" s="304">
        <v>7.10716512834634</v>
      </c>
      <c r="D24" s="304">
        <v>2.9436297283789981</v>
      </c>
      <c r="E24" s="289"/>
      <c r="F24" s="304"/>
      <c r="G24" s="304">
        <v>79.621216527968372</v>
      </c>
      <c r="H24" s="304">
        <v>56.046442955661902</v>
      </c>
      <c r="I24" s="304">
        <v>32.648514069715482</v>
      </c>
      <c r="J24" s="304">
        <v>22.109011382681217</v>
      </c>
      <c r="K24" s="304">
        <v>8.7695439517485845</v>
      </c>
    </row>
    <row r="25" spans="1:11">
      <c r="A25" s="289">
        <v>1938</v>
      </c>
      <c r="B25" s="304">
        <v>8.2924910097221041</v>
      </c>
      <c r="C25" s="304">
        <v>6.2366071014338296</v>
      </c>
      <c r="D25" s="304">
        <v>2.6229088758187316</v>
      </c>
      <c r="E25" s="289"/>
      <c r="F25" s="304"/>
      <c r="G25" s="304">
        <v>79.886243940176172</v>
      </c>
      <c r="H25" s="304">
        <v>57.473767734157356</v>
      </c>
      <c r="I25" s="304">
        <v>34.670819133799057</v>
      </c>
      <c r="J25" s="304">
        <v>23.519030795665447</v>
      </c>
      <c r="K25" s="304">
        <v>10.130971250075774</v>
      </c>
    </row>
    <row r="26" spans="1:11">
      <c r="A26" s="289">
        <v>1939</v>
      </c>
      <c r="B26" s="304">
        <v>8.3006927230959757</v>
      </c>
      <c r="C26" s="304">
        <v>6.2433141559156375</v>
      </c>
      <c r="D26" s="304">
        <v>2.6784389740617103</v>
      </c>
      <c r="F26" s="304"/>
      <c r="G26" s="304">
        <v>79.989085554722607</v>
      </c>
      <c r="H26" s="304">
        <v>58.381393873691145</v>
      </c>
      <c r="I26" s="304">
        <v>36.0990678117169</v>
      </c>
      <c r="J26" s="304">
        <v>24.611781960083867</v>
      </c>
      <c r="K26" s="304">
        <v>11.644640319592785</v>
      </c>
    </row>
    <row r="27" spans="1:11">
      <c r="A27" s="289">
        <v>1940</v>
      </c>
      <c r="B27" s="304">
        <v>9.7790923525292452</v>
      </c>
      <c r="C27" s="304">
        <v>7.7569314095324282</v>
      </c>
      <c r="D27" s="304">
        <v>3.5413198944909685</v>
      </c>
      <c r="F27" s="304"/>
      <c r="G27" s="304">
        <v>90.840023612459873</v>
      </c>
      <c r="H27" s="304">
        <v>69.023538024088992</v>
      </c>
      <c r="I27" s="304">
        <v>44.539704998554548</v>
      </c>
      <c r="J27" s="304">
        <v>31.749865557874855</v>
      </c>
      <c r="K27" s="304">
        <v>12.378647948507004</v>
      </c>
    </row>
    <row r="28" spans="1:11">
      <c r="A28" s="289">
        <v>1941</v>
      </c>
      <c r="B28" s="304"/>
      <c r="C28" s="304"/>
      <c r="D28" s="304"/>
      <c r="F28" s="304"/>
      <c r="G28" s="304"/>
      <c r="H28" s="304"/>
      <c r="I28" s="304"/>
      <c r="J28" s="304"/>
      <c r="K28" s="304"/>
    </row>
    <row r="29" spans="1:11">
      <c r="A29" s="289">
        <v>1942</v>
      </c>
      <c r="B29" s="304">
        <v>5.2401922018578686</v>
      </c>
      <c r="C29" s="304">
        <v>4.3741826147451341</v>
      </c>
      <c r="D29" s="304">
        <v>1.9760805379045019</v>
      </c>
      <c r="F29" s="304"/>
      <c r="G29" s="304">
        <v>89.565798850033929</v>
      </c>
      <c r="H29" s="304">
        <v>68.280440795255998</v>
      </c>
      <c r="I29" s="304">
        <v>42.208207843888573</v>
      </c>
      <c r="J29" s="304">
        <v>29.039727687489815</v>
      </c>
      <c r="K29" s="304">
        <v>11.356350995801645</v>
      </c>
    </row>
    <row r="30" spans="1:11">
      <c r="A30" s="117"/>
      <c r="B30" s="305"/>
      <c r="C30" s="305"/>
      <c r="D30" s="305"/>
      <c r="E30" s="268"/>
      <c r="F30" s="268"/>
      <c r="G30" s="268"/>
      <c r="H30" s="268"/>
      <c r="I30" s="268"/>
      <c r="J30" s="268"/>
      <c r="K30" s="268"/>
    </row>
    <row r="31" spans="1:11">
      <c r="A31" s="289"/>
    </row>
    <row r="32" spans="1:11">
      <c r="A32" s="289"/>
    </row>
    <row r="33" spans="1:1">
      <c r="A33" s="289"/>
    </row>
    <row r="34" spans="1:1">
      <c r="A34" s="289"/>
    </row>
    <row r="35" spans="1:1">
      <c r="A35" s="289"/>
    </row>
    <row r="36" spans="1:1">
      <c r="A36" s="289"/>
    </row>
    <row r="37" spans="1:1">
      <c r="A37" s="289"/>
    </row>
  </sheetData>
  <mergeCells count="3">
    <mergeCell ref="B3:D3"/>
    <mergeCell ref="F3:K3"/>
    <mergeCell ref="A1:K1"/>
  </mergeCells>
  <hyperlinks>
    <hyperlink ref="L1" location="Index!A1" display="Back"/>
  </hyperlinks>
  <pageMargins left="0.75" right="0.75" top="1" bottom="1" header="0.5" footer="0.5"/>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tabColor rgb="FFFFFF00"/>
  </sheetPr>
  <dimension ref="B1:AE103"/>
  <sheetViews>
    <sheetView showGridLines="0" workbookViewId="0">
      <selection sqref="A1:XFD1048576"/>
    </sheetView>
  </sheetViews>
  <sheetFormatPr baseColWidth="10" defaultRowHeight="13" x14ac:dyDescent="0"/>
  <cols>
    <col min="1" max="1" width="11.42578125" bestFit="1" customWidth="1"/>
    <col min="2" max="2" width="15.42578125" customWidth="1"/>
    <col min="3" max="3" width="6.140625" customWidth="1"/>
    <col min="4" max="7" width="11.7109375" customWidth="1"/>
    <col min="17" max="17" width="14.42578125" customWidth="1"/>
    <col min="18" max="18" width="15.7109375" customWidth="1"/>
  </cols>
  <sheetData>
    <row r="1" spans="2:23" ht="12" customHeight="1" thickBot="1">
      <c r="B1" t="s">
        <v>947</v>
      </c>
      <c r="E1" s="499"/>
      <c r="H1" s="349" t="s">
        <v>678</v>
      </c>
    </row>
    <row r="2" spans="2:23" s="436" customFormat="1" ht="15.75" customHeight="1" thickTop="1">
      <c r="B2" s="585" t="s">
        <v>808</v>
      </c>
      <c r="C2" s="583" t="s">
        <v>34</v>
      </c>
      <c r="D2" s="587" t="s">
        <v>809</v>
      </c>
      <c r="E2" s="587" t="s">
        <v>931</v>
      </c>
      <c r="F2" s="587" t="s">
        <v>920</v>
      </c>
      <c r="G2" s="587" t="s">
        <v>875</v>
      </c>
      <c r="J2" s="589" t="s">
        <v>807</v>
      </c>
      <c r="R2" s="585" t="s">
        <v>808</v>
      </c>
      <c r="S2" s="583" t="s">
        <v>34</v>
      </c>
      <c r="T2" s="589" t="s">
        <v>809</v>
      </c>
      <c r="U2" s="589" t="s">
        <v>823</v>
      </c>
      <c r="V2" s="589" t="s">
        <v>807</v>
      </c>
      <c r="W2" s="589" t="s">
        <v>876</v>
      </c>
    </row>
    <row r="3" spans="2:23" s="436" customFormat="1" ht="15.75" customHeight="1">
      <c r="B3" s="586"/>
      <c r="C3" s="584"/>
      <c r="D3" s="588"/>
      <c r="E3" s="588"/>
      <c r="F3" s="588"/>
      <c r="G3" s="588"/>
      <c r="J3" s="590"/>
      <c r="R3" s="586"/>
      <c r="S3" s="584"/>
      <c r="T3" s="590"/>
      <c r="U3" s="590"/>
      <c r="V3" s="590"/>
      <c r="W3" s="590"/>
    </row>
    <row r="4" spans="2:23" s="436" customFormat="1" ht="15.75" customHeight="1">
      <c r="B4" s="442"/>
      <c r="C4" s="437"/>
      <c r="D4" s="588"/>
      <c r="E4" s="588"/>
      <c r="F4" s="588"/>
      <c r="G4" s="588"/>
      <c r="J4" s="590"/>
      <c r="R4" s="456"/>
      <c r="S4" s="457"/>
      <c r="T4" s="590"/>
      <c r="U4" s="590"/>
      <c r="V4" s="590"/>
      <c r="W4" s="590"/>
    </row>
    <row r="5" spans="2:23" s="436" customFormat="1" ht="15.75" customHeight="1">
      <c r="B5" s="445"/>
      <c r="C5" s="446"/>
      <c r="D5" s="588"/>
      <c r="E5" s="588"/>
      <c r="F5" s="588"/>
      <c r="G5" s="588"/>
      <c r="I5" s="447"/>
      <c r="J5"/>
      <c r="R5" s="456"/>
      <c r="S5" s="457"/>
      <c r="T5" s="455"/>
      <c r="U5" s="455"/>
      <c r="V5" s="455"/>
      <c r="W5" s="590"/>
    </row>
    <row r="6" spans="2:23" ht="15.75" customHeight="1">
      <c r="B6" s="513"/>
      <c r="C6" s="514"/>
      <c r="D6" s="523" t="s">
        <v>820</v>
      </c>
      <c r="E6" s="516" t="s">
        <v>929</v>
      </c>
      <c r="F6" s="517" t="s">
        <v>930</v>
      </c>
      <c r="G6" s="522" t="s">
        <v>919</v>
      </c>
      <c r="H6" s="515"/>
      <c r="I6" s="515"/>
      <c r="J6" s="515"/>
      <c r="R6" s="441"/>
      <c r="S6" s="438"/>
      <c r="T6" s="457" t="s">
        <v>430</v>
      </c>
      <c r="U6" s="457" t="s">
        <v>430</v>
      </c>
      <c r="V6" s="457" t="s">
        <v>813</v>
      </c>
      <c r="W6" s="457" t="s">
        <v>813</v>
      </c>
    </row>
    <row r="7" spans="2:23" ht="15.75" customHeight="1">
      <c r="B7" s="441"/>
      <c r="C7" s="438"/>
      <c r="D7" s="437" t="s">
        <v>163</v>
      </c>
      <c r="E7" s="497" t="s">
        <v>163</v>
      </c>
      <c r="F7" s="477" t="s">
        <v>163</v>
      </c>
      <c r="G7" s="477" t="s">
        <v>902</v>
      </c>
      <c r="I7" s="436"/>
      <c r="J7" s="437" t="s">
        <v>902</v>
      </c>
      <c r="R7" s="441"/>
      <c r="S7" s="438"/>
      <c r="T7" s="440" t="s">
        <v>814</v>
      </c>
      <c r="U7" s="440" t="s">
        <v>815</v>
      </c>
      <c r="V7" s="440" t="s">
        <v>816</v>
      </c>
      <c r="W7" s="440" t="s">
        <v>817</v>
      </c>
    </row>
    <row r="8" spans="2:23" ht="15.75" customHeight="1">
      <c r="B8" s="441"/>
      <c r="C8" s="438"/>
      <c r="D8" s="440" t="s">
        <v>814</v>
      </c>
      <c r="E8" s="440" t="s">
        <v>815</v>
      </c>
      <c r="F8" s="440" t="s">
        <v>816</v>
      </c>
      <c r="G8" s="440" t="s">
        <v>817</v>
      </c>
      <c r="J8" s="440" t="s">
        <v>817</v>
      </c>
      <c r="R8" s="494">
        <v>1932</v>
      </c>
      <c r="S8" s="438"/>
      <c r="T8" s="457"/>
      <c r="U8" s="457"/>
      <c r="V8" s="438"/>
      <c r="W8" s="458"/>
    </row>
    <row r="9" spans="2:23" ht="17.25" customHeight="1">
      <c r="B9" s="494">
        <v>1932</v>
      </c>
      <c r="C9" s="438"/>
      <c r="D9" s="437"/>
      <c r="E9" s="542"/>
      <c r="F9" s="437"/>
      <c r="J9" s="438"/>
      <c r="R9" s="441" t="s">
        <v>450</v>
      </c>
      <c r="S9" s="464">
        <v>1932</v>
      </c>
      <c r="T9" s="466">
        <v>23.164846329692658</v>
      </c>
      <c r="U9" s="492">
        <v>0.11818799147802377</v>
      </c>
      <c r="V9" s="466">
        <v>21.904817715113257</v>
      </c>
      <c r="W9" s="465">
        <v>0.79378063873417337</v>
      </c>
    </row>
    <row r="10" spans="2:23" ht="15.5" customHeight="1">
      <c r="B10" s="438" t="s">
        <v>450</v>
      </c>
      <c r="C10" s="437">
        <v>1932</v>
      </c>
      <c r="D10" s="439">
        <v>23.164846329692658</v>
      </c>
      <c r="E10" s="543">
        <v>98</v>
      </c>
      <c r="F10" s="449">
        <v>1.1818799147802377</v>
      </c>
      <c r="G10" s="443">
        <v>1.120610972538217</v>
      </c>
      <c r="J10" s="439">
        <v>6.7753384522963414</v>
      </c>
      <c r="R10" s="441" t="s">
        <v>818</v>
      </c>
      <c r="S10" s="464">
        <v>1932</v>
      </c>
      <c r="T10" s="466">
        <v>15.709003754672272</v>
      </c>
      <c r="U10" s="492">
        <v>8.7272243081512629E-2</v>
      </c>
      <c r="V10" s="466">
        <v>22.68140200967008</v>
      </c>
      <c r="W10" s="465">
        <v>0.95782947675971619</v>
      </c>
    </row>
    <row r="11" spans="2:23" ht="15.5" customHeight="1">
      <c r="B11" s="438" t="s">
        <v>818</v>
      </c>
      <c r="C11" s="437">
        <v>1932</v>
      </c>
      <c r="D11" s="439">
        <v>15.709003754672272</v>
      </c>
      <c r="E11" s="543">
        <v>90</v>
      </c>
      <c r="F11" s="449">
        <v>0.87272243081512624</v>
      </c>
      <c r="G11" s="443">
        <v>1.1285774850174801</v>
      </c>
      <c r="J11" s="439">
        <v>7.3018963280630969</v>
      </c>
      <c r="R11" s="441" t="s">
        <v>790</v>
      </c>
      <c r="S11" s="464">
        <v>1932</v>
      </c>
      <c r="T11" s="465">
        <v>0.13007523208561969</v>
      </c>
      <c r="U11" s="493">
        <v>6.5037616042809847E-4</v>
      </c>
      <c r="V11" s="466">
        <v>63.695941883342883</v>
      </c>
      <c r="W11" s="465">
        <v>2.689862410614142</v>
      </c>
    </row>
    <row r="12" spans="2:23" ht="15.5" customHeight="1">
      <c r="B12" s="438" t="s">
        <v>790</v>
      </c>
      <c r="C12" s="437">
        <v>1932</v>
      </c>
      <c r="D12" s="443">
        <v>0.13007523208561969</v>
      </c>
      <c r="E12" s="543" t="s">
        <v>932</v>
      </c>
      <c r="F12" s="444">
        <v>6.503761604280984E-3</v>
      </c>
      <c r="G12" s="443">
        <v>3.0474842835435685</v>
      </c>
      <c r="J12" s="439">
        <v>19.71722331452689</v>
      </c>
      <c r="R12" s="438" t="s">
        <v>811</v>
      </c>
      <c r="S12" s="457"/>
      <c r="T12" s="443"/>
      <c r="U12" s="444"/>
      <c r="V12" s="466"/>
      <c r="W12" s="443"/>
    </row>
    <row r="13" spans="2:23" ht="15.5" customHeight="1">
      <c r="B13" s="438" t="s">
        <v>811</v>
      </c>
      <c r="C13" s="437"/>
      <c r="D13" s="439"/>
      <c r="E13" s="543"/>
      <c r="F13" s="444"/>
      <c r="G13" s="443"/>
      <c r="J13" s="439"/>
      <c r="R13" s="441" t="s">
        <v>450</v>
      </c>
      <c r="S13" s="464">
        <v>1949</v>
      </c>
      <c r="T13" s="466">
        <v>20.602577499129222</v>
      </c>
      <c r="U13" s="492">
        <v>0.10511519132208787</v>
      </c>
      <c r="V13" s="466">
        <v>25.456303968524043</v>
      </c>
      <c r="W13" s="465">
        <v>1.5675064020027121</v>
      </c>
    </row>
    <row r="14" spans="2:23" ht="15.5" customHeight="1">
      <c r="B14" s="438" t="s">
        <v>450</v>
      </c>
      <c r="C14" s="437">
        <v>1949</v>
      </c>
      <c r="D14" s="439">
        <v>20.602577499129222</v>
      </c>
      <c r="E14" s="543">
        <v>98</v>
      </c>
      <c r="F14" s="449">
        <v>1.0511519132208786</v>
      </c>
      <c r="G14" s="443">
        <v>1.737129950637857</v>
      </c>
      <c r="J14" s="439">
        <v>8.1262939090838948</v>
      </c>
      <c r="R14" s="441" t="s">
        <v>22</v>
      </c>
      <c r="S14" s="464">
        <v>1946</v>
      </c>
      <c r="T14" s="466">
        <v>13.46109994597901</v>
      </c>
      <c r="U14" s="492">
        <v>7.4783888588772274E-2</v>
      </c>
      <c r="V14" s="466">
        <v>19.960957527232839</v>
      </c>
      <c r="W14" s="465">
        <v>1.5307482766282854</v>
      </c>
    </row>
    <row r="15" spans="2:23" ht="15.5" customHeight="1">
      <c r="B15" s="438" t="s">
        <v>22</v>
      </c>
      <c r="C15" s="437">
        <v>1946</v>
      </c>
      <c r="D15" s="439">
        <v>13.46109994597901</v>
      </c>
      <c r="E15" s="543">
        <v>90</v>
      </c>
      <c r="F15" s="449">
        <v>0.74783888588772274</v>
      </c>
      <c r="G15" s="443">
        <v>1.1892298647020076</v>
      </c>
      <c r="J15" s="439">
        <v>5.3967251260177109</v>
      </c>
      <c r="R15" s="441" t="s">
        <v>443</v>
      </c>
      <c r="S15" s="464">
        <v>1946</v>
      </c>
      <c r="T15" s="466">
        <v>8.8531756749522703</v>
      </c>
      <c r="U15" s="492">
        <v>4.4265878374761349E-2</v>
      </c>
      <c r="V15" s="466">
        <v>12.047553826120982</v>
      </c>
      <c r="W15" s="465">
        <v>0.92389216457982992</v>
      </c>
    </row>
    <row r="16" spans="2:23" ht="15.5" customHeight="1">
      <c r="B16" s="438" t="s">
        <v>443</v>
      </c>
      <c r="C16" s="437">
        <v>1946</v>
      </c>
      <c r="D16" s="439">
        <v>8.8531756749522703</v>
      </c>
      <c r="E16" s="543" t="s">
        <v>932</v>
      </c>
      <c r="F16" s="449">
        <v>0.44265878374761347</v>
      </c>
      <c r="G16" s="443">
        <v>0.84582571269408457</v>
      </c>
      <c r="J16" s="439">
        <v>3.8383570842057559</v>
      </c>
      <c r="R16" s="441" t="s">
        <v>470</v>
      </c>
      <c r="S16" s="464">
        <v>1945</v>
      </c>
      <c r="T16" s="465">
        <v>0.14288777363092406</v>
      </c>
      <c r="U16" s="493">
        <v>7.1443886815462032E-4</v>
      </c>
      <c r="V16" s="466">
        <v>21.258987904783574</v>
      </c>
      <c r="W16" s="465">
        <v>2.0402099716682893</v>
      </c>
    </row>
    <row r="17" spans="2:23" ht="15.5" customHeight="1">
      <c r="B17" s="438" t="s">
        <v>449</v>
      </c>
      <c r="C17" s="437">
        <v>1949</v>
      </c>
      <c r="D17" s="439">
        <v>5.4843791693378501</v>
      </c>
      <c r="E17" s="543">
        <v>98</v>
      </c>
      <c r="F17" s="449">
        <v>0.27981526374172705</v>
      </c>
      <c r="G17" s="443">
        <v>2.8926290005022146</v>
      </c>
      <c r="J17" s="439">
        <v>13.53171846434936</v>
      </c>
      <c r="R17" s="441" t="s">
        <v>790</v>
      </c>
      <c r="S17" s="464">
        <v>1942</v>
      </c>
      <c r="T17" s="465">
        <v>0.12032238709491505</v>
      </c>
      <c r="U17" s="493">
        <v>6.0161193547457524E-4</v>
      </c>
      <c r="V17" s="466">
        <v>26.756881375136729</v>
      </c>
      <c r="W17" s="465">
        <v>1.7129885643493425</v>
      </c>
    </row>
    <row r="18" spans="2:23" ht="15.5" customHeight="1">
      <c r="B18" s="438" t="s">
        <v>448</v>
      </c>
      <c r="C18" s="437">
        <v>1949</v>
      </c>
      <c r="D18" s="439">
        <v>1.9362409183546132</v>
      </c>
      <c r="E18" s="543">
        <v>98</v>
      </c>
      <c r="F18" s="449">
        <v>9.878780195686801E-2</v>
      </c>
      <c r="G18" s="443">
        <v>1.9417877701867863</v>
      </c>
      <c r="J18" s="439">
        <v>9.0836831889337866</v>
      </c>
      <c r="R18" s="494">
        <v>1955</v>
      </c>
      <c r="S18" s="457"/>
      <c r="T18" s="443"/>
      <c r="U18" s="444"/>
      <c r="V18" s="466"/>
      <c r="W18" s="443"/>
    </row>
    <row r="19" spans="2:23" ht="15.5" customHeight="1">
      <c r="B19" s="438" t="s">
        <v>445</v>
      </c>
      <c r="C19" s="446">
        <v>1948</v>
      </c>
      <c r="D19" s="443">
        <v>0.66196127985297926</v>
      </c>
      <c r="E19" s="543">
        <v>73.217539171626385</v>
      </c>
      <c r="F19" s="449">
        <v>4.5205102994604993E-2</v>
      </c>
      <c r="G19" s="443">
        <v>2.1546214140552866</v>
      </c>
      <c r="J19" s="439">
        <v>10.307708844840493</v>
      </c>
      <c r="R19" s="441" t="s">
        <v>450</v>
      </c>
      <c r="S19" s="464">
        <v>1955</v>
      </c>
      <c r="T19" s="466">
        <v>20.307354555433591</v>
      </c>
      <c r="U19" s="492">
        <v>0.10360895181343668</v>
      </c>
      <c r="V19" s="466">
        <v>17.178896509620337</v>
      </c>
      <c r="W19" s="465">
        <v>1.325532138087989</v>
      </c>
    </row>
    <row r="20" spans="2:23" ht="15.5" customHeight="1">
      <c r="B20" s="438" t="s">
        <v>470</v>
      </c>
      <c r="C20" s="437">
        <v>1945</v>
      </c>
      <c r="D20" s="443">
        <v>0.14288777363092406</v>
      </c>
      <c r="E20" s="543" t="s">
        <v>932</v>
      </c>
      <c r="F20" s="444">
        <v>7.1443886815462029E-3</v>
      </c>
      <c r="G20" s="443">
        <v>2.5725002631373863</v>
      </c>
      <c r="J20" s="439">
        <v>10.290001052549545</v>
      </c>
      <c r="R20" s="441" t="s">
        <v>22</v>
      </c>
      <c r="S20" s="464">
        <v>1955</v>
      </c>
      <c r="T20" s="466">
        <v>12.653611195858666</v>
      </c>
      <c r="U20" s="492">
        <v>7.0297839976992585E-2</v>
      </c>
      <c r="V20" s="466">
        <v>11.48642757059814</v>
      </c>
      <c r="W20" s="465">
        <v>0.74105984326439611</v>
      </c>
    </row>
    <row r="21" spans="2:23" ht="15.5" customHeight="1">
      <c r="B21" s="438" t="s">
        <v>790</v>
      </c>
      <c r="C21" s="437">
        <v>1942</v>
      </c>
      <c r="D21" s="443">
        <v>0.12032238709491505</v>
      </c>
      <c r="E21" s="543" t="s">
        <v>932</v>
      </c>
      <c r="F21" s="444">
        <v>6.0161193547457522E-3</v>
      </c>
      <c r="G21" s="443">
        <v>2.0160124706446392</v>
      </c>
      <c r="J21" s="439">
        <v>11.313861985257716</v>
      </c>
      <c r="R21" s="441" t="s">
        <v>443</v>
      </c>
      <c r="S21" s="464">
        <v>1955</v>
      </c>
      <c r="T21" s="466">
        <v>7.975108096584302</v>
      </c>
      <c r="U21" s="492">
        <v>3.9875540482921509E-2</v>
      </c>
      <c r="V21" s="466">
        <v>10.082554269487011</v>
      </c>
      <c r="W21" s="465">
        <v>0.65048737222496844</v>
      </c>
    </row>
    <row r="22" spans="2:23" ht="15.5" customHeight="1">
      <c r="B22" s="438" t="s">
        <v>444</v>
      </c>
      <c r="C22" s="446">
        <v>1951</v>
      </c>
      <c r="D22" s="443">
        <v>0.12035659633690532</v>
      </c>
      <c r="E22" s="543">
        <v>70.3</v>
      </c>
      <c r="F22" s="444">
        <v>8.5602131107329529E-3</v>
      </c>
      <c r="G22" s="443">
        <v>3.7013368746504072</v>
      </c>
      <c r="J22" s="439">
        <v>16.672301818175292</v>
      </c>
      <c r="R22" s="441" t="s">
        <v>449</v>
      </c>
      <c r="S22" s="464">
        <v>1955</v>
      </c>
      <c r="T22" s="466">
        <v>6.6287362426689471</v>
      </c>
      <c r="U22" s="492">
        <v>3.3820082870759938E-2</v>
      </c>
      <c r="V22" s="466">
        <v>23.377825927029505</v>
      </c>
      <c r="W22" s="465">
        <v>1.8038445931349927</v>
      </c>
    </row>
    <row r="23" spans="2:23" ht="15.5" customHeight="1">
      <c r="B23" s="438" t="s">
        <v>447</v>
      </c>
      <c r="C23" s="446">
        <v>1948</v>
      </c>
      <c r="D23" s="443">
        <v>8.4249617435833715E-2</v>
      </c>
      <c r="E23" s="543">
        <v>49.586043761088114</v>
      </c>
      <c r="F23" s="444">
        <v>8.4952953538458449E-3</v>
      </c>
      <c r="G23" s="443">
        <v>2.5174951845652762</v>
      </c>
      <c r="J23" s="439">
        <v>12.043696962960283</v>
      </c>
      <c r="R23" s="450"/>
      <c r="S23" s="451"/>
      <c r="T23" s="452"/>
      <c r="U23" s="453"/>
      <c r="V23" s="454"/>
      <c r="W23" s="454"/>
    </row>
    <row r="24" spans="2:23" ht="15.5" customHeight="1">
      <c r="B24" s="494">
        <v>1955</v>
      </c>
      <c r="C24" s="437"/>
      <c r="D24" s="439"/>
      <c r="E24" s="543"/>
      <c r="F24" s="444"/>
      <c r="G24" s="443"/>
      <c r="J24" s="439"/>
    </row>
    <row r="25" spans="2:23" ht="15.5" customHeight="1">
      <c r="B25" s="438" t="s">
        <v>450</v>
      </c>
      <c r="C25" s="437">
        <v>1955</v>
      </c>
      <c r="D25" s="439">
        <v>20.307354555433591</v>
      </c>
      <c r="E25" s="543">
        <v>98</v>
      </c>
      <c r="F25" s="449">
        <v>1.0360895181343668</v>
      </c>
      <c r="G25" s="443">
        <v>1.6376874654312048</v>
      </c>
      <c r="J25" s="439">
        <v>6.8874584046174743</v>
      </c>
    </row>
    <row r="26" spans="2:23" ht="15.5" customHeight="1">
      <c r="B26" s="438" t="s">
        <v>22</v>
      </c>
      <c r="C26" s="437">
        <v>1955</v>
      </c>
      <c r="D26" s="439">
        <v>12.653611195858666</v>
      </c>
      <c r="E26" s="543">
        <v>90</v>
      </c>
      <c r="F26" s="449">
        <v>0.70297839976992593</v>
      </c>
      <c r="G26" s="443">
        <v>0.79944424719102392</v>
      </c>
      <c r="J26" s="439">
        <v>4.0531823332584915</v>
      </c>
    </row>
    <row r="27" spans="2:23" ht="15.5" customHeight="1">
      <c r="B27" s="438" t="s">
        <v>443</v>
      </c>
      <c r="C27" s="437">
        <v>1955</v>
      </c>
      <c r="D27" s="439">
        <v>7.975108096584302</v>
      </c>
      <c r="E27" s="543">
        <v>100</v>
      </c>
      <c r="F27" s="449">
        <v>0.39875540482921507</v>
      </c>
      <c r="G27" s="443">
        <v>0.74212791130373645</v>
      </c>
      <c r="J27" s="439">
        <v>3.7625885103099441</v>
      </c>
    </row>
    <row r="28" spans="2:23" ht="15.5" customHeight="1">
      <c r="B28" s="438" t="s">
        <v>449</v>
      </c>
      <c r="C28" s="446">
        <v>1955</v>
      </c>
      <c r="D28" s="439">
        <v>6.6287362426689471</v>
      </c>
      <c r="E28" s="543">
        <v>98</v>
      </c>
      <c r="F28" s="449">
        <v>0.33820082870759932</v>
      </c>
      <c r="G28" s="443">
        <v>2.1411902138432226</v>
      </c>
      <c r="J28" s="439">
        <v>9.0049895633390555</v>
      </c>
    </row>
    <row r="29" spans="2:23" s="447" customFormat="1" ht="15.5" customHeight="1">
      <c r="B29" s="438" t="s">
        <v>448</v>
      </c>
      <c r="C29" s="446">
        <v>1955</v>
      </c>
      <c r="D29" s="439">
        <v>3.2519760205687773</v>
      </c>
      <c r="E29" s="543">
        <v>98</v>
      </c>
      <c r="F29" s="449">
        <v>0.16591714390657028</v>
      </c>
      <c r="G29" s="443">
        <v>2.0816150442083039</v>
      </c>
      <c r="H29"/>
      <c r="I29"/>
      <c r="J29" s="439">
        <v>8.7544402299224426</v>
      </c>
    </row>
    <row r="30" spans="2:23" ht="12" customHeight="1">
      <c r="B30" s="450"/>
      <c r="C30" s="451"/>
      <c r="D30" s="452"/>
      <c r="E30" s="544"/>
      <c r="F30" s="453"/>
      <c r="G30" s="454"/>
      <c r="H30" s="447"/>
      <c r="I30" s="447"/>
      <c r="J30" s="454"/>
    </row>
    <row r="31" spans="2:23" ht="14">
      <c r="B31" s="438"/>
      <c r="C31" s="438"/>
      <c r="D31" s="438"/>
      <c r="E31" s="438"/>
      <c r="F31" s="438"/>
      <c r="G31" s="438"/>
      <c r="H31" s="438"/>
      <c r="I31" s="438"/>
    </row>
    <row r="32" spans="2:23" ht="14">
      <c r="B32" s="462"/>
      <c r="C32" s="462"/>
      <c r="D32" s="462"/>
      <c r="E32" s="462"/>
      <c r="F32" s="462"/>
      <c r="G32" s="462"/>
      <c r="H32" s="462"/>
      <c r="I32" s="462"/>
    </row>
    <row r="33" spans="2:31" ht="14">
      <c r="B33" s="462"/>
      <c r="C33" s="462"/>
      <c r="D33" s="463"/>
      <c r="E33" s="463"/>
      <c r="F33" s="463"/>
      <c r="G33" s="463"/>
      <c r="H33" s="462"/>
      <c r="I33" s="462"/>
      <c r="Q33" s="473"/>
      <c r="R33" s="473"/>
      <c r="S33" s="473"/>
      <c r="T33" s="473"/>
      <c r="U33" s="473"/>
      <c r="V33" s="473"/>
      <c r="W33" s="473"/>
      <c r="X33" s="473"/>
      <c r="Y33" s="473"/>
      <c r="Z33" s="473"/>
      <c r="AA33" s="473"/>
      <c r="AB33" s="473" t="s">
        <v>477</v>
      </c>
      <c r="AC33" s="473"/>
    </row>
    <row r="34" spans="2:31" ht="14">
      <c r="B34" s="482" t="s">
        <v>868</v>
      </c>
      <c r="C34" s="473"/>
      <c r="D34" s="473"/>
      <c r="E34" s="473"/>
      <c r="F34" s="473"/>
      <c r="G34" s="473"/>
      <c r="H34" s="473"/>
      <c r="I34" s="473"/>
      <c r="J34" s="473"/>
      <c r="K34" s="473"/>
      <c r="L34" s="473"/>
      <c r="M34" s="473" t="s">
        <v>477</v>
      </c>
      <c r="N34" s="473"/>
      <c r="S34" s="473"/>
      <c r="T34" s="473"/>
      <c r="U34" s="473" t="s">
        <v>809</v>
      </c>
      <c r="V34" s="473" t="s">
        <v>869</v>
      </c>
      <c r="W34" s="473" t="s">
        <v>870</v>
      </c>
      <c r="X34" s="473" t="s">
        <v>874</v>
      </c>
      <c r="Y34" s="473" t="s">
        <v>807</v>
      </c>
      <c r="Z34" s="473" t="s">
        <v>872</v>
      </c>
      <c r="AA34" s="473"/>
      <c r="AB34" s="473"/>
      <c r="AC34" s="473"/>
      <c r="AD34" s="473">
        <v>1919</v>
      </c>
      <c r="AE34" s="473">
        <v>1937</v>
      </c>
    </row>
    <row r="35" spans="2:31">
      <c r="B35" s="473"/>
      <c r="C35" s="473"/>
      <c r="D35" s="473" t="s">
        <v>809</v>
      </c>
      <c r="E35" s="473" t="s">
        <v>869</v>
      </c>
      <c r="F35" s="473" t="s">
        <v>870</v>
      </c>
      <c r="G35" s="473" t="s">
        <v>871</v>
      </c>
      <c r="H35" s="8" t="s">
        <v>904</v>
      </c>
      <c r="I35" s="473" t="s">
        <v>807</v>
      </c>
      <c r="J35" s="8" t="s">
        <v>905</v>
      </c>
      <c r="K35" s="473" t="s">
        <v>872</v>
      </c>
      <c r="L35" s="473"/>
      <c r="M35" s="473"/>
      <c r="N35" s="473"/>
      <c r="O35" s="473">
        <v>1919</v>
      </c>
      <c r="P35" s="473">
        <v>1937</v>
      </c>
      <c r="S35" s="473" t="s">
        <v>810</v>
      </c>
      <c r="T35" s="473"/>
      <c r="U35" s="472" t="s">
        <v>430</v>
      </c>
      <c r="V35" s="472" t="s">
        <v>430</v>
      </c>
      <c r="W35" s="472" t="s">
        <v>430</v>
      </c>
      <c r="X35" s="472" t="s">
        <v>430</v>
      </c>
      <c r="Y35" s="473"/>
      <c r="Z35" s="473"/>
      <c r="AA35" s="473"/>
      <c r="AB35" s="473"/>
      <c r="AC35" s="473" t="s">
        <v>837</v>
      </c>
      <c r="AD35" s="473"/>
      <c r="AE35" s="473"/>
    </row>
    <row r="36" spans="2:31">
      <c r="B36" s="473" t="s">
        <v>810</v>
      </c>
      <c r="C36" s="473"/>
      <c r="D36" s="472" t="s">
        <v>430</v>
      </c>
      <c r="E36" s="472" t="s">
        <v>430</v>
      </c>
      <c r="F36" s="472" t="s">
        <v>430</v>
      </c>
      <c r="G36" s="472" t="s">
        <v>430</v>
      </c>
      <c r="H36" s="496"/>
      <c r="I36" s="473"/>
      <c r="J36" s="499"/>
      <c r="K36" s="473"/>
      <c r="L36" s="473"/>
      <c r="M36" s="473" t="s">
        <v>873</v>
      </c>
      <c r="N36" s="473" t="s">
        <v>843</v>
      </c>
      <c r="O36" s="473"/>
      <c r="P36" s="473"/>
      <c r="S36" s="473" t="s">
        <v>450</v>
      </c>
      <c r="T36" s="473">
        <v>1932</v>
      </c>
      <c r="U36" s="176">
        <v>23.164846329692658</v>
      </c>
      <c r="V36" s="4">
        <v>0.5</v>
      </c>
      <c r="W36" s="488">
        <v>98</v>
      </c>
      <c r="X36" s="489">
        <v>0.11818799147802377</v>
      </c>
      <c r="Y36" s="176">
        <v>21.904817715113257</v>
      </c>
      <c r="Z36" s="4">
        <v>0.79378063873417337</v>
      </c>
      <c r="AA36" s="393">
        <v>0.1</v>
      </c>
      <c r="AB36" s="473">
        <v>2.0730932528928738</v>
      </c>
      <c r="AC36" s="176">
        <v>13.797777777777778</v>
      </c>
      <c r="AD36" s="473">
        <v>15.69</v>
      </c>
      <c r="AE36" s="473">
        <v>13.07</v>
      </c>
    </row>
    <row r="37" spans="2:31">
      <c r="B37" s="473" t="s">
        <v>450</v>
      </c>
      <c r="C37" s="473">
        <v>1932</v>
      </c>
      <c r="D37" s="176">
        <v>23.164846329692658</v>
      </c>
      <c r="E37" s="4">
        <v>5</v>
      </c>
      <c r="F37" s="488">
        <v>98</v>
      </c>
      <c r="G37" s="489">
        <v>1.1818799147802377</v>
      </c>
      <c r="H37" s="489">
        <v>1</v>
      </c>
      <c r="I37" s="176">
        <v>6.7753384522963414</v>
      </c>
      <c r="J37" s="176">
        <v>6.7753384522963414</v>
      </c>
      <c r="K37" s="4">
        <v>1.120610972538217</v>
      </c>
      <c r="L37" s="393">
        <v>1</v>
      </c>
      <c r="M37" s="473">
        <v>1.545517021702618</v>
      </c>
      <c r="N37" s="176">
        <v>30.230555555555554</v>
      </c>
      <c r="O37" s="473">
        <v>31.48</v>
      </c>
      <c r="P37" s="473">
        <v>29.75</v>
      </c>
      <c r="S37" s="8" t="s">
        <v>22</v>
      </c>
      <c r="T37" s="473">
        <v>1932</v>
      </c>
      <c r="U37" s="176">
        <v>15.709003754672272</v>
      </c>
      <c r="V37" s="4">
        <v>0.5</v>
      </c>
      <c r="W37" s="488">
        <v>90</v>
      </c>
      <c r="X37" s="489">
        <v>8.7272243081512629E-2</v>
      </c>
      <c r="Y37" s="160">
        <v>22.68140200967008</v>
      </c>
      <c r="Z37" s="4">
        <v>0.95782947675971619</v>
      </c>
      <c r="AA37" s="473"/>
      <c r="AB37" s="473"/>
      <c r="AC37" s="176">
        <v>11.84</v>
      </c>
      <c r="AD37" s="473"/>
      <c r="AE37" s="473"/>
    </row>
    <row r="38" spans="2:31">
      <c r="B38" s="8" t="s">
        <v>22</v>
      </c>
      <c r="C38" s="473">
        <v>1932</v>
      </c>
      <c r="D38" s="176">
        <v>15.709003754672272</v>
      </c>
      <c r="E38" s="4">
        <v>5</v>
      </c>
      <c r="F38" s="488">
        <v>90</v>
      </c>
      <c r="G38" s="489">
        <v>0.87272243081512624</v>
      </c>
      <c r="H38" s="489">
        <v>1</v>
      </c>
      <c r="I38" s="160">
        <v>7.3018963280630969</v>
      </c>
      <c r="J38" s="176">
        <v>7.3018963280630969</v>
      </c>
      <c r="K38" s="4">
        <v>1.1285774850174801</v>
      </c>
      <c r="L38" s="393">
        <v>1</v>
      </c>
      <c r="M38" s="473"/>
      <c r="N38" s="176">
        <v>32.35</v>
      </c>
      <c r="O38" s="473"/>
      <c r="P38" s="473"/>
      <c r="S38" s="8" t="s">
        <v>790</v>
      </c>
      <c r="T38" s="8">
        <v>1932</v>
      </c>
      <c r="U38" s="4">
        <v>0.13007523208561969</v>
      </c>
      <c r="V38" s="4">
        <v>0.5</v>
      </c>
      <c r="W38" s="488">
        <v>100</v>
      </c>
      <c r="X38" s="489">
        <v>6.5037616042809847E-4</v>
      </c>
      <c r="Y38" s="488">
        <v>63.695941883342883</v>
      </c>
      <c r="Z38" s="4">
        <v>2.689862410614142</v>
      </c>
      <c r="AA38" s="473"/>
      <c r="AB38" s="473"/>
      <c r="AC38" s="176">
        <v>11.84</v>
      </c>
      <c r="AD38" s="473"/>
      <c r="AE38" s="473"/>
    </row>
    <row r="39" spans="2:31">
      <c r="B39" s="8" t="s">
        <v>790</v>
      </c>
      <c r="C39" s="473">
        <v>1932</v>
      </c>
      <c r="D39" s="4">
        <v>0.13007523208561969</v>
      </c>
      <c r="E39" s="4">
        <v>5</v>
      </c>
      <c r="F39" s="488">
        <v>100</v>
      </c>
      <c r="G39" s="489">
        <v>6.503761604280984E-3</v>
      </c>
      <c r="H39" s="489">
        <v>1</v>
      </c>
      <c r="I39" s="176">
        <v>19.71722331452689</v>
      </c>
      <c r="J39" s="176">
        <v>19.71722331452689</v>
      </c>
      <c r="K39" s="4">
        <v>3.0474842835435685</v>
      </c>
      <c r="L39" s="393"/>
      <c r="M39" s="473"/>
      <c r="N39" s="176">
        <v>32.35</v>
      </c>
      <c r="O39" s="473"/>
      <c r="P39" s="473"/>
      <c r="S39" s="8" t="s">
        <v>811</v>
      </c>
      <c r="T39" s="473"/>
      <c r="U39" s="99"/>
      <c r="V39" s="4"/>
      <c r="W39" s="488"/>
      <c r="X39" s="490"/>
      <c r="Y39" s="176"/>
      <c r="Z39" s="473"/>
      <c r="AA39" s="473"/>
      <c r="AB39" s="473"/>
      <c r="AC39" s="473"/>
      <c r="AD39" s="473"/>
      <c r="AE39" s="473"/>
    </row>
    <row r="40" spans="2:31">
      <c r="B40" s="8" t="s">
        <v>811</v>
      </c>
      <c r="C40" s="473"/>
      <c r="D40" s="99"/>
      <c r="E40" s="4"/>
      <c r="F40" s="488"/>
      <c r="G40" s="490"/>
      <c r="H40" s="490"/>
      <c r="I40" s="176"/>
      <c r="J40" s="176"/>
      <c r="K40" s="473"/>
      <c r="L40" s="473"/>
      <c r="M40" s="473"/>
      <c r="N40" s="473"/>
      <c r="O40" s="473"/>
      <c r="P40" s="473"/>
      <c r="S40" s="473" t="s">
        <v>450</v>
      </c>
      <c r="T40" s="473">
        <v>1949</v>
      </c>
      <c r="U40" s="176">
        <v>20.602577499129222</v>
      </c>
      <c r="V40" s="4">
        <v>0.5</v>
      </c>
      <c r="W40" s="176">
        <v>98</v>
      </c>
      <c r="X40" s="489">
        <v>0.10511519132208787</v>
      </c>
      <c r="Y40" s="176">
        <v>25.456303968524043</v>
      </c>
      <c r="Z40" s="4">
        <v>1.5675064020027121</v>
      </c>
      <c r="AA40" s="393">
        <v>0.1</v>
      </c>
      <c r="AB40" s="473">
        <v>1.9395522208267533</v>
      </c>
      <c r="AC40" s="176">
        <v>8.1199999999999992</v>
      </c>
      <c r="AD40" s="473"/>
      <c r="AE40" s="473"/>
    </row>
    <row r="41" spans="2:31">
      <c r="B41" s="473" t="s">
        <v>450</v>
      </c>
      <c r="C41" s="473">
        <v>1949</v>
      </c>
      <c r="D41" s="176">
        <v>20.602577499129222</v>
      </c>
      <c r="E41" s="4">
        <v>5</v>
      </c>
      <c r="F41" s="176">
        <v>98</v>
      </c>
      <c r="G41" s="489">
        <v>1.0511519132208786</v>
      </c>
      <c r="H41" s="489">
        <v>1</v>
      </c>
      <c r="I41" s="176">
        <v>8.1262939090838948</v>
      </c>
      <c r="J41" s="176">
        <v>8.1262939090838948</v>
      </c>
      <c r="K41" s="4">
        <v>1.737129950637857</v>
      </c>
      <c r="L41" s="393">
        <v>1</v>
      </c>
      <c r="M41" s="473">
        <v>1.493971179148013</v>
      </c>
      <c r="N41" s="473">
        <v>23.39</v>
      </c>
      <c r="O41" s="473"/>
      <c r="P41" s="473"/>
      <c r="S41" s="473" t="s">
        <v>22</v>
      </c>
      <c r="T41" s="473">
        <v>1946</v>
      </c>
      <c r="U41" s="176">
        <v>13.46109994597901</v>
      </c>
      <c r="V41" s="4">
        <v>0.5</v>
      </c>
      <c r="W41" s="488">
        <v>90</v>
      </c>
      <c r="X41" s="489">
        <v>7.4783888588772274E-2</v>
      </c>
      <c r="Y41" s="160">
        <v>19.960957527232839</v>
      </c>
      <c r="Z41" s="4">
        <v>1.5307482766282854</v>
      </c>
      <c r="AA41" s="473"/>
      <c r="AB41" s="473"/>
      <c r="AC41" s="176">
        <v>6.52</v>
      </c>
      <c r="AD41" s="473"/>
      <c r="AE41" s="473"/>
    </row>
    <row r="42" spans="2:31">
      <c r="B42" s="473" t="s">
        <v>22</v>
      </c>
      <c r="C42" s="473">
        <v>1946</v>
      </c>
      <c r="D42" s="176">
        <v>13.46109994597901</v>
      </c>
      <c r="E42" s="4">
        <v>5</v>
      </c>
      <c r="F42" s="488">
        <v>90</v>
      </c>
      <c r="G42" s="489">
        <v>0.74783888588772274</v>
      </c>
      <c r="H42" s="489">
        <v>1</v>
      </c>
      <c r="I42" s="160">
        <v>5.3967251260177109</v>
      </c>
      <c r="J42" s="176">
        <v>5.3967251260177109</v>
      </c>
      <c r="K42" s="4">
        <v>1.1892298647020076</v>
      </c>
      <c r="L42" s="393">
        <v>1</v>
      </c>
      <c r="M42" s="473"/>
      <c r="N42" s="473">
        <v>22.69</v>
      </c>
      <c r="O42" s="473"/>
      <c r="P42" s="473"/>
      <c r="S42" s="473" t="s">
        <v>443</v>
      </c>
      <c r="T42" s="473">
        <v>1946</v>
      </c>
      <c r="U42" s="176">
        <v>8.8531756749522703</v>
      </c>
      <c r="V42" s="4">
        <v>0.5</v>
      </c>
      <c r="W42" s="488">
        <v>100</v>
      </c>
      <c r="X42" s="489">
        <v>4.4265878374761349E-2</v>
      </c>
      <c r="Y42" s="176">
        <v>12.047553826120982</v>
      </c>
      <c r="Z42" s="4">
        <v>0.92389216457982992</v>
      </c>
      <c r="AA42" s="473"/>
      <c r="AB42" s="473"/>
      <c r="AC42" s="176">
        <v>6.52</v>
      </c>
      <c r="AD42" s="473"/>
      <c r="AE42" s="473"/>
    </row>
    <row r="43" spans="2:31">
      <c r="B43" s="473" t="s">
        <v>443</v>
      </c>
      <c r="C43" s="473">
        <v>1946</v>
      </c>
      <c r="D43" s="176">
        <v>8.8531756749522703</v>
      </c>
      <c r="E43" s="4">
        <v>5</v>
      </c>
      <c r="F43" s="488">
        <v>100</v>
      </c>
      <c r="G43" s="489">
        <v>0.44265878374761347</v>
      </c>
      <c r="H43" s="489">
        <v>1</v>
      </c>
      <c r="I43" s="176">
        <v>3.8383570842057559</v>
      </c>
      <c r="J43" s="176">
        <v>3.8383570842057559</v>
      </c>
      <c r="K43" s="4">
        <v>0.84582571269408457</v>
      </c>
      <c r="L43" s="393"/>
      <c r="M43" s="473"/>
      <c r="N43" s="473">
        <v>22.69</v>
      </c>
      <c r="O43" s="473"/>
      <c r="P43" s="473"/>
      <c r="S43" s="473" t="s">
        <v>470</v>
      </c>
      <c r="T43" s="473">
        <v>1945</v>
      </c>
      <c r="U43" s="4">
        <v>0.14288777363092406</v>
      </c>
      <c r="V43" s="4">
        <v>0.5</v>
      </c>
      <c r="W43" s="488">
        <v>100</v>
      </c>
      <c r="X43" s="489">
        <v>7.1443886815462032E-4</v>
      </c>
      <c r="Y43" s="176">
        <v>21.258987904783574</v>
      </c>
      <c r="Z43" s="4">
        <v>2.0402099716682893</v>
      </c>
      <c r="AA43" s="473"/>
      <c r="AB43" s="473"/>
      <c r="AC43" s="176">
        <v>5.21</v>
      </c>
      <c r="AD43" s="473"/>
      <c r="AE43" s="473"/>
    </row>
    <row r="44" spans="2:31">
      <c r="B44" s="473" t="s">
        <v>449</v>
      </c>
      <c r="C44" s="473">
        <v>1949</v>
      </c>
      <c r="D44" s="176">
        <v>5.4843791693378501</v>
      </c>
      <c r="E44" s="4">
        <v>5</v>
      </c>
      <c r="F44" s="176">
        <v>98</v>
      </c>
      <c r="G44" s="489">
        <v>0.27981526374172705</v>
      </c>
      <c r="H44" s="489">
        <v>1</v>
      </c>
      <c r="I44" s="176">
        <v>13.53171846434936</v>
      </c>
      <c r="J44" s="176">
        <v>13.53171846434936</v>
      </c>
      <c r="K44" s="4">
        <v>2.8926290005022146</v>
      </c>
      <c r="L44" s="393">
        <v>0.25</v>
      </c>
      <c r="M44" s="473">
        <v>2.2070067025172517</v>
      </c>
      <c r="N44" s="473">
        <v>23.39</v>
      </c>
      <c r="O44" s="473"/>
      <c r="P44" s="473"/>
      <c r="S44" s="473" t="s">
        <v>790</v>
      </c>
      <c r="T44" s="473">
        <v>1942</v>
      </c>
      <c r="U44" s="4">
        <v>0.12032238709491505</v>
      </c>
      <c r="V44" s="4">
        <v>0.5</v>
      </c>
      <c r="W44" s="488">
        <v>100</v>
      </c>
      <c r="X44" s="489">
        <v>6.0161193547457524E-4</v>
      </c>
      <c r="Y44" s="488">
        <v>26.756881375136729</v>
      </c>
      <c r="Z44" s="4">
        <v>1.7129885643493425</v>
      </c>
      <c r="AA44" s="473"/>
      <c r="AB44" s="473"/>
      <c r="AC44" s="176">
        <v>7.81</v>
      </c>
      <c r="AD44" s="473"/>
      <c r="AE44" s="473"/>
    </row>
    <row r="45" spans="2:31">
      <c r="B45" s="473" t="s">
        <v>448</v>
      </c>
      <c r="C45" s="473">
        <v>1949</v>
      </c>
      <c r="D45" s="176">
        <v>1.9362409183546132</v>
      </c>
      <c r="E45" s="4">
        <v>5</v>
      </c>
      <c r="F45" s="176">
        <v>98</v>
      </c>
      <c r="G45" s="489">
        <v>9.878780195686801E-2</v>
      </c>
      <c r="H45" s="489">
        <v>1</v>
      </c>
      <c r="I45" s="176">
        <v>9.0836831889337866</v>
      </c>
      <c r="J45" s="176">
        <v>9.0836831889337866</v>
      </c>
      <c r="K45" s="4">
        <v>1.9417877701867863</v>
      </c>
      <c r="L45" s="393">
        <v>0.1</v>
      </c>
      <c r="M45" s="491">
        <v>1.9378171526699823</v>
      </c>
      <c r="N45" s="473">
        <v>23.39</v>
      </c>
      <c r="O45" s="473"/>
      <c r="P45" s="473"/>
      <c r="S45" s="473" t="s">
        <v>812</v>
      </c>
      <c r="T45" s="473"/>
      <c r="U45" s="99"/>
      <c r="V45" s="4"/>
      <c r="W45" s="488"/>
      <c r="X45" s="490"/>
      <c r="Y45" s="176"/>
      <c r="Z45" s="473"/>
      <c r="AA45" s="473"/>
      <c r="AB45" s="473"/>
      <c r="AC45" s="473"/>
      <c r="AD45" s="473"/>
      <c r="AE45" s="473"/>
    </row>
    <row r="46" spans="2:31">
      <c r="B46" s="473" t="s">
        <v>445</v>
      </c>
      <c r="C46" s="473">
        <v>1948</v>
      </c>
      <c r="D46" s="4">
        <v>0.66196127985297926</v>
      </c>
      <c r="E46" s="4">
        <v>5</v>
      </c>
      <c r="F46" s="176">
        <v>73.217539171626385</v>
      </c>
      <c r="G46" s="489">
        <v>4.5205102994604993E-2</v>
      </c>
      <c r="H46" s="489">
        <v>1</v>
      </c>
      <c r="I46" s="176">
        <v>10.307708844840493</v>
      </c>
      <c r="J46" s="176">
        <v>10.307708844840493</v>
      </c>
      <c r="K46" s="4">
        <v>2.1546214140552866</v>
      </c>
      <c r="L46" s="393">
        <v>0.05</v>
      </c>
      <c r="M46" s="473">
        <v>1.9276282720399402</v>
      </c>
      <c r="N46" s="473">
        <v>23.92</v>
      </c>
      <c r="O46" s="473"/>
      <c r="P46" s="473"/>
      <c r="S46" s="473" t="s">
        <v>450</v>
      </c>
      <c r="T46" s="473">
        <v>1955</v>
      </c>
      <c r="U46" s="176">
        <v>20.307354555433591</v>
      </c>
      <c r="V46" s="4">
        <v>0.5</v>
      </c>
      <c r="W46" s="488">
        <v>98</v>
      </c>
      <c r="X46" s="489">
        <v>0.10360895181343668</v>
      </c>
      <c r="Y46" s="176">
        <v>17.178896509620337</v>
      </c>
      <c r="Z46" s="4">
        <v>1.325532138087989</v>
      </c>
      <c r="AA46" s="393">
        <v>0.1</v>
      </c>
      <c r="AB46" s="473">
        <v>1.6191956989864138</v>
      </c>
      <c r="AC46" s="176">
        <v>6.48</v>
      </c>
      <c r="AD46" s="473"/>
      <c r="AE46" s="473"/>
    </row>
    <row r="47" spans="2:31">
      <c r="B47" s="473" t="s">
        <v>470</v>
      </c>
      <c r="C47" s="473">
        <v>1945</v>
      </c>
      <c r="D47" s="4">
        <v>0.14288777363092406</v>
      </c>
      <c r="E47" s="4">
        <v>5</v>
      </c>
      <c r="F47" s="488">
        <v>100</v>
      </c>
      <c r="G47" s="489">
        <v>7.1443886815462029E-3</v>
      </c>
      <c r="H47" s="489">
        <v>1</v>
      </c>
      <c r="I47" s="176">
        <v>10.290001052549545</v>
      </c>
      <c r="J47" s="176">
        <v>10.290001052549545</v>
      </c>
      <c r="K47" s="4">
        <v>2.5725002631373863</v>
      </c>
      <c r="L47" s="473"/>
      <c r="M47" s="473"/>
      <c r="N47" s="4">
        <v>20</v>
      </c>
      <c r="O47" s="473"/>
      <c r="P47" s="473"/>
      <c r="S47" s="473" t="s">
        <v>22</v>
      </c>
      <c r="T47" s="473">
        <v>1955</v>
      </c>
      <c r="U47" s="176">
        <v>12.653611195858666</v>
      </c>
      <c r="V47" s="4">
        <v>0.5</v>
      </c>
      <c r="W47" s="488">
        <v>90</v>
      </c>
      <c r="X47" s="489">
        <v>7.0297839976992585E-2</v>
      </c>
      <c r="Y47" s="160">
        <v>11.48642757059814</v>
      </c>
      <c r="Z47" s="4">
        <v>0.74105984326439611</v>
      </c>
      <c r="AA47" s="473"/>
      <c r="AB47" s="473"/>
      <c r="AC47" s="176">
        <v>7.75</v>
      </c>
      <c r="AD47" s="473"/>
      <c r="AE47" s="473"/>
    </row>
    <row r="48" spans="2:31">
      <c r="B48" s="473" t="s">
        <v>790</v>
      </c>
      <c r="C48" s="473">
        <v>1942</v>
      </c>
      <c r="D48" s="4">
        <v>0.12032238709491505</v>
      </c>
      <c r="E48" s="4">
        <v>5</v>
      </c>
      <c r="F48" s="488">
        <v>100</v>
      </c>
      <c r="G48" s="489">
        <v>6.0161193547457522E-3</v>
      </c>
      <c r="H48" s="489">
        <v>1</v>
      </c>
      <c r="I48" s="176">
        <v>11.313861985257716</v>
      </c>
      <c r="J48" s="176">
        <v>11.313861985257716</v>
      </c>
      <c r="K48" s="4">
        <v>2.0160124706446392</v>
      </c>
      <c r="L48" s="473"/>
      <c r="M48" s="473"/>
      <c r="N48" s="4">
        <v>28.06</v>
      </c>
      <c r="O48" s="473"/>
      <c r="P48" s="473"/>
      <c r="S48" s="473" t="s">
        <v>443</v>
      </c>
      <c r="T48" s="473">
        <v>1955</v>
      </c>
      <c r="U48" s="176">
        <v>7.975108096584302</v>
      </c>
      <c r="V48" s="4">
        <v>0.5</v>
      </c>
      <c r="W48" s="488">
        <v>100</v>
      </c>
      <c r="X48" s="489">
        <v>3.9875540482921509E-2</v>
      </c>
      <c r="Y48" s="176">
        <v>10.082554269487011</v>
      </c>
      <c r="Z48" s="4">
        <v>0.65048737222496844</v>
      </c>
      <c r="AA48" s="473"/>
      <c r="AB48" s="473"/>
      <c r="AC48" s="176">
        <v>7.75</v>
      </c>
      <c r="AD48" s="473"/>
      <c r="AE48" s="473"/>
    </row>
    <row r="49" spans="2:31">
      <c r="B49" s="473" t="s">
        <v>444</v>
      </c>
      <c r="C49" s="473">
        <v>1951</v>
      </c>
      <c r="D49" s="4">
        <v>0.12035659633690532</v>
      </c>
      <c r="E49" s="4">
        <v>5</v>
      </c>
      <c r="F49" s="309">
        <v>70.3</v>
      </c>
      <c r="G49" s="489">
        <v>8.5602131107329529E-3</v>
      </c>
      <c r="H49" s="489">
        <v>1</v>
      </c>
      <c r="I49" s="176">
        <v>16.672301818175292</v>
      </c>
      <c r="J49" s="176">
        <v>16.672301818175292</v>
      </c>
      <c r="K49" s="4">
        <v>3.7013368746504072</v>
      </c>
      <c r="L49" s="393">
        <v>0.01</v>
      </c>
      <c r="M49" s="473">
        <v>1.7708397690578608</v>
      </c>
      <c r="N49" s="4">
        <v>22.521999999999998</v>
      </c>
      <c r="O49" s="473"/>
      <c r="P49" s="473"/>
      <c r="S49" s="473" t="s">
        <v>449</v>
      </c>
      <c r="T49" s="473">
        <v>1955</v>
      </c>
      <c r="U49" s="176">
        <v>6.6287362426689471</v>
      </c>
      <c r="V49" s="4">
        <v>0.5</v>
      </c>
      <c r="W49" s="488">
        <v>98</v>
      </c>
      <c r="X49" s="489">
        <v>3.3820082870759938E-2</v>
      </c>
      <c r="Y49" s="176">
        <v>23.377825927029505</v>
      </c>
      <c r="Z49" s="4">
        <v>1.8038445931349927</v>
      </c>
      <c r="AA49" s="393">
        <v>0.05</v>
      </c>
      <c r="AB49" s="473">
        <v>1.5787678950205855</v>
      </c>
      <c r="AC49" s="176">
        <v>6.48</v>
      </c>
      <c r="AD49" s="473"/>
      <c r="AE49" s="473"/>
    </row>
    <row r="50" spans="2:31">
      <c r="B50" s="473" t="s">
        <v>447</v>
      </c>
      <c r="C50" s="473">
        <v>1948</v>
      </c>
      <c r="D50" s="4">
        <v>8.4249617435833715E-2</v>
      </c>
      <c r="E50" s="4">
        <v>5</v>
      </c>
      <c r="F50" s="176">
        <v>49.586043761088114</v>
      </c>
      <c r="G50" s="489">
        <v>8.4952953538458449E-3</v>
      </c>
      <c r="H50" s="489">
        <v>1</v>
      </c>
      <c r="I50" s="176">
        <v>12.043696962960283</v>
      </c>
      <c r="J50" s="176">
        <v>12.043696962960283</v>
      </c>
      <c r="K50" s="4">
        <v>2.5174951845652762</v>
      </c>
      <c r="L50" s="393">
        <v>0.01</v>
      </c>
      <c r="M50" s="473">
        <v>1.8965897142819836</v>
      </c>
      <c r="N50" s="473">
        <v>23.92</v>
      </c>
      <c r="O50" s="473"/>
      <c r="P50" s="473"/>
    </row>
    <row r="51" spans="2:31">
      <c r="B51" s="473" t="s">
        <v>812</v>
      </c>
      <c r="C51" s="473"/>
      <c r="D51" s="99"/>
      <c r="E51" s="4"/>
      <c r="F51" s="488"/>
      <c r="G51" s="490"/>
      <c r="H51" s="489"/>
      <c r="I51" s="176"/>
      <c r="J51" s="176"/>
      <c r="K51" s="473"/>
      <c r="L51" s="473"/>
      <c r="M51" s="473"/>
      <c r="N51" s="473"/>
      <c r="O51" s="473"/>
      <c r="P51" s="473"/>
    </row>
    <row r="52" spans="2:31">
      <c r="B52" s="473" t="s">
        <v>450</v>
      </c>
      <c r="C52" s="473">
        <v>1955</v>
      </c>
      <c r="D52" s="176">
        <v>20.307354555433591</v>
      </c>
      <c r="E52" s="4">
        <v>5</v>
      </c>
      <c r="F52" s="488">
        <v>98</v>
      </c>
      <c r="G52" s="489">
        <v>1.0360895181343668</v>
      </c>
      <c r="H52" s="489">
        <v>1</v>
      </c>
      <c r="I52" s="176">
        <v>6.8874584046174743</v>
      </c>
      <c r="J52" s="176">
        <v>6.8874584046174743</v>
      </c>
      <c r="K52" s="4">
        <v>1.6376874654312048</v>
      </c>
      <c r="L52" s="393">
        <v>1</v>
      </c>
      <c r="M52" s="473">
        <v>1.7693693459679229</v>
      </c>
      <c r="N52" s="4">
        <v>21.027999999999999</v>
      </c>
      <c r="O52" s="473"/>
      <c r="P52" s="473"/>
    </row>
    <row r="53" spans="2:31">
      <c r="B53" s="473" t="s">
        <v>22</v>
      </c>
      <c r="C53" s="473">
        <v>1955</v>
      </c>
      <c r="D53" s="176">
        <v>12.653611195858666</v>
      </c>
      <c r="E53" s="4">
        <v>5</v>
      </c>
      <c r="F53" s="488">
        <v>90</v>
      </c>
      <c r="G53" s="489">
        <v>0.70297839976992593</v>
      </c>
      <c r="H53" s="489">
        <v>1</v>
      </c>
      <c r="I53" s="160">
        <v>4.0531823332584915</v>
      </c>
      <c r="J53" s="176">
        <v>4.0531823332584915</v>
      </c>
      <c r="K53" s="4">
        <v>0.79944424719102392</v>
      </c>
      <c r="L53" s="393">
        <v>1</v>
      </c>
      <c r="M53" s="473"/>
      <c r="N53" s="473">
        <v>25.35</v>
      </c>
      <c r="O53" s="473"/>
      <c r="P53" s="473"/>
    </row>
    <row r="54" spans="2:31">
      <c r="B54" s="473" t="s">
        <v>443</v>
      </c>
      <c r="C54" s="473">
        <v>1955</v>
      </c>
      <c r="D54" s="176">
        <v>7.975108096584302</v>
      </c>
      <c r="E54" s="4">
        <v>5</v>
      </c>
      <c r="F54" s="488">
        <v>100</v>
      </c>
      <c r="G54" s="489">
        <v>0.39875540482921507</v>
      </c>
      <c r="H54" s="489">
        <v>1</v>
      </c>
      <c r="I54" s="176">
        <v>3.7625885103099441</v>
      </c>
      <c r="J54" s="176">
        <v>3.7625885103099441</v>
      </c>
      <c r="K54" s="4">
        <v>0.74212791130373645</v>
      </c>
      <c r="L54" s="393"/>
      <c r="M54" s="473"/>
      <c r="N54" s="473">
        <v>25.35</v>
      </c>
      <c r="O54" s="473"/>
      <c r="P54" s="473"/>
    </row>
    <row r="55" spans="2:31">
      <c r="B55" s="473" t="s">
        <v>449</v>
      </c>
      <c r="C55" s="473">
        <v>1955</v>
      </c>
      <c r="D55" s="176">
        <v>6.6287362426689471</v>
      </c>
      <c r="E55" s="4">
        <v>5</v>
      </c>
      <c r="F55" s="488">
        <v>98</v>
      </c>
      <c r="G55" s="489">
        <v>0.33820082870759932</v>
      </c>
      <c r="H55" s="489">
        <v>1</v>
      </c>
      <c r="I55" s="176">
        <v>9.0049895633390555</v>
      </c>
      <c r="J55" s="176">
        <v>9.0049895633390555</v>
      </c>
      <c r="K55" s="4">
        <v>2.1411902138432226</v>
      </c>
      <c r="L55" s="473">
        <v>0.25</v>
      </c>
      <c r="M55" s="473">
        <v>1.8336372630353235</v>
      </c>
      <c r="N55" s="4">
        <v>21.027999999999999</v>
      </c>
      <c r="O55" s="473"/>
      <c r="P55" s="473"/>
    </row>
    <row r="56" spans="2:31">
      <c r="B56" s="473" t="s">
        <v>448</v>
      </c>
      <c r="C56" s="473">
        <v>1955</v>
      </c>
      <c r="D56" s="176">
        <v>3.2519760205687773</v>
      </c>
      <c r="E56" s="4">
        <v>5</v>
      </c>
      <c r="F56" s="488">
        <v>98</v>
      </c>
      <c r="G56" s="489">
        <v>0.16591714390657028</v>
      </c>
      <c r="H56" s="489">
        <v>1</v>
      </c>
      <c r="I56" s="176">
        <v>8.7544402299224426</v>
      </c>
      <c r="J56" s="176">
        <v>8.7544402299224426</v>
      </c>
      <c r="K56" s="4">
        <v>2.0816150442083039</v>
      </c>
      <c r="L56" s="473">
        <v>0.25</v>
      </c>
      <c r="M56" s="473">
        <v>1.5432457070073957</v>
      </c>
      <c r="N56" s="4">
        <v>21.027999999999999</v>
      </c>
      <c r="O56" s="473"/>
      <c r="P56" s="473"/>
    </row>
    <row r="57" spans="2:31">
      <c r="H57" s="499"/>
      <c r="J57" s="176"/>
    </row>
    <row r="58" spans="2:31">
      <c r="H58" s="499"/>
      <c r="J58" s="176"/>
      <c r="K58" s="4"/>
    </row>
    <row r="59" spans="2:31">
      <c r="B59" s="479" t="s">
        <v>690</v>
      </c>
      <c r="C59" s="479">
        <v>1932</v>
      </c>
      <c r="D59" s="479">
        <v>0.04</v>
      </c>
      <c r="E59" s="4">
        <v>25</v>
      </c>
      <c r="F59" s="488">
        <v>100</v>
      </c>
      <c r="G59" s="512">
        <v>0.01</v>
      </c>
      <c r="H59" s="512">
        <v>1</v>
      </c>
      <c r="I59" s="176">
        <v>12.619665348349177</v>
      </c>
      <c r="J59" s="176">
        <v>12.619665348349177</v>
      </c>
      <c r="K59" s="4"/>
    </row>
    <row r="60" spans="2:31">
      <c r="B60" s="479" t="s">
        <v>690</v>
      </c>
      <c r="C60" s="479">
        <v>1947</v>
      </c>
      <c r="D60" s="479">
        <v>0.04</v>
      </c>
      <c r="E60" s="4">
        <v>25</v>
      </c>
      <c r="F60" s="488">
        <v>100</v>
      </c>
      <c r="G60" s="512">
        <v>0.01</v>
      </c>
      <c r="H60" s="512">
        <v>1</v>
      </c>
      <c r="I60" s="176">
        <v>24.570540789464932</v>
      </c>
      <c r="J60" s="176">
        <v>24.570540789464932</v>
      </c>
    </row>
    <row r="62" spans="2:31">
      <c r="B62" t="s">
        <v>445</v>
      </c>
      <c r="C62">
        <v>1945</v>
      </c>
      <c r="D62">
        <v>23033</v>
      </c>
    </row>
    <row r="63" spans="2:31">
      <c r="B63" t="s">
        <v>445</v>
      </c>
      <c r="C63">
        <v>1962</v>
      </c>
      <c r="D63">
        <v>55579</v>
      </c>
    </row>
    <row r="64" spans="2:31">
      <c r="B64" s="541" t="s">
        <v>445</v>
      </c>
      <c r="C64" s="458">
        <v>1943</v>
      </c>
      <c r="D64" s="541">
        <v>0.56130187901961925</v>
      </c>
    </row>
    <row r="65" spans="2:5">
      <c r="B65" s="541" t="s">
        <v>445</v>
      </c>
      <c r="C65" s="458">
        <v>1955</v>
      </c>
      <c r="D65" s="541">
        <v>0.83554858555011868</v>
      </c>
    </row>
    <row r="66" spans="2:5">
      <c r="E66" s="458"/>
    </row>
    <row r="67" spans="2:5">
      <c r="E67" s="458"/>
    </row>
    <row r="68" spans="2:5">
      <c r="E68" s="458"/>
    </row>
    <row r="88" ht="15.5" customHeight="1"/>
    <row r="89" ht="15.5" customHeight="1"/>
    <row r="90" ht="15.5" customHeight="1"/>
    <row r="91" ht="15.5" customHeight="1"/>
    <row r="92" ht="15.5" customHeight="1"/>
    <row r="93" ht="15.5" customHeight="1"/>
    <row r="94" ht="15.5" customHeight="1"/>
    <row r="95" ht="15.5" customHeight="1"/>
    <row r="96" ht="15.5" customHeight="1"/>
    <row r="97" ht="15.5" customHeight="1"/>
    <row r="98" ht="15.5" customHeight="1"/>
    <row r="99" ht="15.5" customHeight="1"/>
    <row r="100" ht="15.5" customHeight="1"/>
    <row r="101" ht="15.5" customHeight="1"/>
    <row r="102" ht="15.5" customHeight="1"/>
    <row r="103" ht="15.5" customHeight="1"/>
  </sheetData>
  <mergeCells count="13">
    <mergeCell ref="V2:V4"/>
    <mergeCell ref="W2:W5"/>
    <mergeCell ref="R2:R3"/>
    <mergeCell ref="S2:S3"/>
    <mergeCell ref="T2:T4"/>
    <mergeCell ref="U2:U4"/>
    <mergeCell ref="C2:C3"/>
    <mergeCell ref="B2:B3"/>
    <mergeCell ref="G2:G5"/>
    <mergeCell ref="J2:J4"/>
    <mergeCell ref="E2:E5"/>
    <mergeCell ref="D2:D5"/>
    <mergeCell ref="F2:F5"/>
  </mergeCells>
  <hyperlinks>
    <hyperlink ref="H1" location="Index!A1" display="Back"/>
  </hyperlinks>
  <pageMargins left="0.75" right="0.75" top="1" bottom="1" header="0.5" footer="0.5"/>
  <legacyDrawing r:id="rId1"/>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tabColor rgb="FFFFFF00"/>
  </sheetPr>
  <dimension ref="A1:AG56"/>
  <sheetViews>
    <sheetView showGridLines="0" workbookViewId="0">
      <selection sqref="A1:XFD1048576"/>
    </sheetView>
  </sheetViews>
  <sheetFormatPr baseColWidth="10" defaultRowHeight="13" x14ac:dyDescent="0"/>
  <cols>
    <col min="1" max="1" width="11" customWidth="1"/>
    <col min="2" max="2" width="13.28515625" customWidth="1"/>
    <col min="3" max="3" width="5.42578125" customWidth="1"/>
    <col min="4" max="5" width="8.42578125" customWidth="1"/>
    <col min="6" max="6" width="9.42578125" customWidth="1"/>
    <col min="7" max="7" width="9.140625" customWidth="1"/>
    <col min="8" max="8" width="9" customWidth="1"/>
    <col min="9" max="9" width="6.42578125" customWidth="1"/>
    <col min="10" max="10" width="8.7109375" customWidth="1"/>
    <col min="11" max="12" width="8.42578125" customWidth="1"/>
    <col min="13" max="13" width="7.140625" customWidth="1"/>
    <col min="14" max="14" width="8.42578125" customWidth="1"/>
    <col min="15" max="15" width="9.42578125" customWidth="1"/>
  </cols>
  <sheetData>
    <row r="1" spans="1:16" s="468" customFormat="1" ht="14" thickBot="1">
      <c r="B1" s="468" t="s">
        <v>948</v>
      </c>
      <c r="K1" s="479"/>
      <c r="N1" s="479"/>
      <c r="P1" s="349" t="s">
        <v>678</v>
      </c>
    </row>
    <row r="2" spans="1:16" s="468" customFormat="1" ht="24" customHeight="1" thickTop="1">
      <c r="B2" s="385"/>
      <c r="C2" s="385"/>
      <c r="D2" s="593" t="s">
        <v>928</v>
      </c>
      <c r="E2" s="593" t="s">
        <v>927</v>
      </c>
      <c r="F2" s="593" t="s">
        <v>907</v>
      </c>
      <c r="G2" s="593" t="s">
        <v>908</v>
      </c>
      <c r="H2" s="593" t="s">
        <v>906</v>
      </c>
      <c r="I2" s="593" t="s">
        <v>923</v>
      </c>
      <c r="J2" s="593" t="s">
        <v>909</v>
      </c>
      <c r="K2" s="593" t="s">
        <v>898</v>
      </c>
      <c r="L2" s="593" t="s">
        <v>901</v>
      </c>
      <c r="M2" s="593" t="s">
        <v>922</v>
      </c>
      <c r="N2" s="593" t="s">
        <v>910</v>
      </c>
      <c r="O2" s="591" t="s">
        <v>918</v>
      </c>
    </row>
    <row r="3" spans="1:16" ht="24" customHeight="1">
      <c r="B3" s="302"/>
      <c r="C3" s="302"/>
      <c r="D3" s="594"/>
      <c r="E3" s="594"/>
      <c r="F3" s="594"/>
      <c r="G3" s="594"/>
      <c r="H3" s="594"/>
      <c r="I3" s="594"/>
      <c r="J3" s="594"/>
      <c r="K3" s="594"/>
      <c r="L3" s="594"/>
      <c r="M3" s="594"/>
      <c r="N3" s="594"/>
      <c r="O3" s="592"/>
    </row>
    <row r="4" spans="1:16" s="479" customFormat="1" ht="24" customHeight="1">
      <c r="B4" s="302"/>
      <c r="C4" s="302"/>
      <c r="D4" s="594"/>
      <c r="E4" s="594"/>
      <c r="F4" s="594"/>
      <c r="G4" s="594"/>
      <c r="H4" s="594"/>
      <c r="I4" s="594"/>
      <c r="J4" s="594"/>
      <c r="K4" s="594"/>
      <c r="L4" s="594"/>
      <c r="M4" s="594"/>
      <c r="N4" s="594"/>
      <c r="O4" s="592"/>
    </row>
    <row r="5" spans="1:16" ht="17">
      <c r="B5" s="302"/>
      <c r="C5" s="302"/>
      <c r="D5" s="469" t="s">
        <v>821</v>
      </c>
      <c r="E5" s="470"/>
      <c r="F5" s="469" t="s">
        <v>820</v>
      </c>
      <c r="G5" s="469" t="s">
        <v>925</v>
      </c>
      <c r="H5" s="469" t="s">
        <v>822</v>
      </c>
      <c r="I5" s="503" t="s">
        <v>897</v>
      </c>
      <c r="J5" s="470"/>
      <c r="K5" s="503" t="s">
        <v>899</v>
      </c>
      <c r="L5" s="503" t="s">
        <v>900</v>
      </c>
      <c r="M5" s="503" t="s">
        <v>896</v>
      </c>
      <c r="N5" s="504"/>
      <c r="O5" s="592"/>
    </row>
    <row r="6" spans="1:16" ht="16">
      <c r="A6" s="468"/>
      <c r="B6" s="470" t="s">
        <v>926</v>
      </c>
      <c r="C6" s="470" t="s">
        <v>34</v>
      </c>
      <c r="D6" s="469"/>
      <c r="E6" s="470"/>
      <c r="F6" s="505"/>
      <c r="G6" s="505"/>
      <c r="H6" s="540" t="s">
        <v>924</v>
      </c>
      <c r="I6" s="503"/>
      <c r="J6" s="470"/>
      <c r="K6" s="503"/>
      <c r="L6" s="503"/>
      <c r="M6" s="503"/>
      <c r="N6" s="504"/>
      <c r="O6" s="498"/>
    </row>
    <row r="7" spans="1:16" ht="14">
      <c r="B7" s="302"/>
      <c r="C7" s="302"/>
      <c r="D7" s="440" t="s">
        <v>814</v>
      </c>
      <c r="E7" s="440" t="s">
        <v>815</v>
      </c>
      <c r="F7" s="440" t="s">
        <v>816</v>
      </c>
      <c r="G7" s="440" t="s">
        <v>817</v>
      </c>
      <c r="H7" s="440" t="s">
        <v>903</v>
      </c>
      <c r="I7" s="440" t="s">
        <v>912</v>
      </c>
      <c r="J7" s="440" t="s">
        <v>911</v>
      </c>
      <c r="K7" s="440" t="s">
        <v>913</v>
      </c>
      <c r="L7" s="440" t="s">
        <v>914</v>
      </c>
      <c r="M7" s="440" t="s">
        <v>915</v>
      </c>
      <c r="N7" s="440" t="s">
        <v>916</v>
      </c>
      <c r="O7" s="440" t="s">
        <v>917</v>
      </c>
    </row>
    <row r="8" spans="1:16" s="479" customFormat="1" ht="14">
      <c r="B8" s="441"/>
      <c r="C8" s="441"/>
      <c r="D8" s="441"/>
      <c r="E8" s="441"/>
      <c r="F8" s="441"/>
      <c r="G8" s="441"/>
      <c r="H8" s="441"/>
      <c r="I8" s="441"/>
      <c r="J8" s="441"/>
      <c r="K8" s="441"/>
      <c r="L8" s="441"/>
      <c r="M8" s="441"/>
      <c r="N8" s="441"/>
      <c r="O8" s="441"/>
    </row>
    <row r="9" spans="1:16" ht="14">
      <c r="B9" s="441" t="s">
        <v>787</v>
      </c>
      <c r="C9" s="464">
        <v>1932</v>
      </c>
      <c r="D9" s="524">
        <v>0.1</v>
      </c>
      <c r="E9" s="524">
        <v>9.5459652211291406</v>
      </c>
      <c r="F9" s="525">
        <v>0.30510053455734687</v>
      </c>
      <c r="G9" s="524">
        <v>100</v>
      </c>
      <c r="H9" s="524">
        <v>32.776081544755193</v>
      </c>
      <c r="I9" s="524"/>
      <c r="J9" s="524">
        <v>73.046031980624278</v>
      </c>
      <c r="K9" s="524">
        <v>4.6795534134606198</v>
      </c>
      <c r="L9" s="524">
        <v>5.4879481598821807</v>
      </c>
      <c r="M9" s="524">
        <v>59.143728977455915</v>
      </c>
      <c r="N9" s="524">
        <v>9.5459652211291388</v>
      </c>
      <c r="O9" s="525">
        <v>1.0000000000000002</v>
      </c>
    </row>
    <row r="10" spans="1:16" s="479" customFormat="1" ht="14">
      <c r="B10" s="441" t="s">
        <v>787</v>
      </c>
      <c r="C10" s="464">
        <v>1949</v>
      </c>
      <c r="D10" s="524">
        <v>0.1</v>
      </c>
      <c r="E10" s="524">
        <v>3.856691563212221</v>
      </c>
      <c r="F10" s="525">
        <v>0.12564435189175288</v>
      </c>
      <c r="G10" s="524">
        <v>57.450218051791715</v>
      </c>
      <c r="H10" s="524">
        <v>45.724473234807348</v>
      </c>
      <c r="I10" s="525">
        <v>1.1775389130265457</v>
      </c>
      <c r="J10" s="524">
        <v>78.622786851295089</v>
      </c>
      <c r="K10" s="524">
        <v>3.1354466761636171</v>
      </c>
      <c r="L10" s="524">
        <v>4.1101896182526199</v>
      </c>
      <c r="M10" s="524">
        <v>32.667637673697826</v>
      </c>
      <c r="N10" s="524">
        <v>6.7659569130019692</v>
      </c>
      <c r="O10" s="525">
        <v>0.57001420683021409</v>
      </c>
    </row>
    <row r="11" spans="1:16" ht="14">
      <c r="B11" s="441"/>
      <c r="C11" s="464"/>
      <c r="D11" s="524"/>
      <c r="E11" s="524"/>
      <c r="F11" s="525"/>
      <c r="G11" s="524"/>
      <c r="H11" s="524"/>
      <c r="I11" s="525"/>
      <c r="J11" s="524"/>
      <c r="K11" s="524"/>
      <c r="L11" s="524"/>
      <c r="M11" s="524"/>
      <c r="N11" s="524"/>
      <c r="O11" s="526"/>
    </row>
    <row r="12" spans="1:16" ht="14">
      <c r="B12" s="441" t="s">
        <v>450</v>
      </c>
      <c r="C12" s="464">
        <v>1932</v>
      </c>
      <c r="D12" s="524">
        <v>1</v>
      </c>
      <c r="E12" s="524">
        <v>19.77</v>
      </c>
      <c r="F12" s="524">
        <v>23.164846329692658</v>
      </c>
      <c r="G12" s="527">
        <v>98</v>
      </c>
      <c r="H12" s="525">
        <v>4.2305482456140355</v>
      </c>
      <c r="I12" s="528">
        <v>1</v>
      </c>
      <c r="J12" s="524">
        <v>30.230555555555554</v>
      </c>
      <c r="K12" s="524">
        <v>1.0632177739586874</v>
      </c>
      <c r="L12" s="527">
        <v>1.0632177739586874</v>
      </c>
      <c r="M12" s="527">
        <v>6.9681314680381465</v>
      </c>
      <c r="N12" s="524">
        <v>19.77</v>
      </c>
      <c r="O12" s="525">
        <v>1</v>
      </c>
    </row>
    <row r="13" spans="1:16" ht="14">
      <c r="B13" s="441" t="s">
        <v>450</v>
      </c>
      <c r="C13" s="464">
        <v>1955</v>
      </c>
      <c r="D13" s="524">
        <v>1</v>
      </c>
      <c r="E13" s="524">
        <v>14.42</v>
      </c>
      <c r="F13" s="524">
        <v>20.307354555433591</v>
      </c>
      <c r="G13" s="527">
        <v>98</v>
      </c>
      <c r="H13" s="525">
        <v>4.8258378378378373</v>
      </c>
      <c r="I13" s="528">
        <v>1</v>
      </c>
      <c r="J13" s="524">
        <v>21.027999999999999</v>
      </c>
      <c r="K13" s="524">
        <v>1.6343081044862604</v>
      </c>
      <c r="L13" s="527">
        <v>1.6343081044862604</v>
      </c>
      <c r="M13" s="527">
        <v>8.5032392951642901</v>
      </c>
      <c r="N13" s="527">
        <v>13.482095041855498</v>
      </c>
      <c r="O13" s="528">
        <v>1.0695667071944497</v>
      </c>
    </row>
    <row r="14" spans="1:16" ht="14">
      <c r="B14" s="441" t="s">
        <v>22</v>
      </c>
      <c r="C14" s="464">
        <v>1932</v>
      </c>
      <c r="D14" s="524">
        <v>1</v>
      </c>
      <c r="E14" s="524">
        <v>22.208536690237491</v>
      </c>
      <c r="F14" s="524">
        <v>15.709003754672272</v>
      </c>
      <c r="G14" s="527">
        <v>90</v>
      </c>
      <c r="H14" s="525">
        <v>5.729198452399098</v>
      </c>
      <c r="I14" s="528">
        <v>1</v>
      </c>
      <c r="J14" s="524">
        <v>35.590000000000003</v>
      </c>
      <c r="K14" s="524">
        <v>1.1134099118317689</v>
      </c>
      <c r="L14" s="527">
        <v>1.1134099118317689</v>
      </c>
      <c r="M14" s="527">
        <v>7.232235574413588</v>
      </c>
      <c r="N14" s="524">
        <v>22.208536690237494</v>
      </c>
      <c r="O14" s="525">
        <v>0.99999999999999989</v>
      </c>
    </row>
    <row r="15" spans="1:16" ht="14">
      <c r="B15" s="441" t="s">
        <v>22</v>
      </c>
      <c r="C15" s="464">
        <v>1955</v>
      </c>
      <c r="D15" s="524">
        <v>1</v>
      </c>
      <c r="E15" s="524">
        <v>16.271449190216423</v>
      </c>
      <c r="F15" s="524">
        <v>12.653611195858666</v>
      </c>
      <c r="G15" s="527">
        <v>90</v>
      </c>
      <c r="H15" s="525">
        <v>7.1125940734970285</v>
      </c>
      <c r="I15" s="528">
        <v>1</v>
      </c>
      <c r="J15" s="524">
        <v>30.29</v>
      </c>
      <c r="K15" s="524">
        <v>0.81967410063727097</v>
      </c>
      <c r="L15" s="527">
        <v>0.81967410063727097</v>
      </c>
      <c r="M15" s="527">
        <v>6.3558145152466201</v>
      </c>
      <c r="N15" s="527">
        <v>17.367167347377212</v>
      </c>
      <c r="O15" s="528">
        <v>0.93690864288664411</v>
      </c>
    </row>
    <row r="16" spans="1:16" ht="14">
      <c r="B16" s="441" t="s">
        <v>449</v>
      </c>
      <c r="C16" s="464">
        <v>1932</v>
      </c>
      <c r="D16" s="524">
        <v>0.1</v>
      </c>
      <c r="E16" s="524">
        <v>11.57</v>
      </c>
      <c r="F16" s="524">
        <v>4.2468423024160362</v>
      </c>
      <c r="G16" s="527">
        <v>98</v>
      </c>
      <c r="H16" s="525">
        <v>2.307596868954791</v>
      </c>
      <c r="I16" s="528">
        <v>1</v>
      </c>
      <c r="J16" s="524">
        <v>17.705000000000002</v>
      </c>
      <c r="K16" s="524">
        <v>1.57255568537222</v>
      </c>
      <c r="L16" s="527">
        <v>1.57255568537222</v>
      </c>
      <c r="M16" s="527">
        <v>21.233577442185545</v>
      </c>
      <c r="N16" s="524">
        <v>11.57</v>
      </c>
      <c r="O16" s="525">
        <v>1</v>
      </c>
    </row>
    <row r="17" spans="2:33" ht="14">
      <c r="B17" s="441" t="s">
        <v>449</v>
      </c>
      <c r="C17" s="464">
        <v>1955</v>
      </c>
      <c r="D17" s="524">
        <v>0.1</v>
      </c>
      <c r="E17" s="524">
        <v>6.81</v>
      </c>
      <c r="F17" s="524">
        <v>6.6287362426689471</v>
      </c>
      <c r="G17" s="527">
        <v>98</v>
      </c>
      <c r="H17" s="525">
        <v>1.478411516348733</v>
      </c>
      <c r="I17" s="528">
        <v>1</v>
      </c>
      <c r="J17" s="524">
        <v>9.3000000000000007</v>
      </c>
      <c r="K17" s="524">
        <v>2.0029505700841761</v>
      </c>
      <c r="L17" s="527">
        <v>2.0029505700841761</v>
      </c>
      <c r="M17" s="527">
        <v>20.152829189398386</v>
      </c>
      <c r="N17" s="527">
        <v>6.9556480576608077</v>
      </c>
      <c r="O17" s="528">
        <v>0.97906046187883322</v>
      </c>
    </row>
    <row r="18" spans="2:33" ht="14">
      <c r="B18" s="441" t="s">
        <v>448</v>
      </c>
      <c r="C18" s="464">
        <v>1943</v>
      </c>
      <c r="D18" s="524">
        <v>0.1</v>
      </c>
      <c r="E18" s="524">
        <v>8.5399999999999991</v>
      </c>
      <c r="F18" s="524">
        <v>1.2935156080962131</v>
      </c>
      <c r="G18" s="527">
        <v>98</v>
      </c>
      <c r="H18" s="525">
        <v>7.5762518354328705</v>
      </c>
      <c r="I18" s="528">
        <v>1</v>
      </c>
      <c r="J18" s="524">
        <v>35.31</v>
      </c>
      <c r="K18" s="524">
        <v>1.6638529715943209</v>
      </c>
      <c r="L18" s="527">
        <v>1.6638529715943209</v>
      </c>
      <c r="M18" s="527">
        <v>27.598814804385327</v>
      </c>
      <c r="N18" s="524">
        <v>8.5399999999999991</v>
      </c>
      <c r="O18" s="525">
        <v>1</v>
      </c>
    </row>
    <row r="19" spans="2:33" ht="14">
      <c r="B19" s="441" t="s">
        <v>448</v>
      </c>
      <c r="C19" s="464">
        <v>1955</v>
      </c>
      <c r="D19" s="524">
        <v>0.1</v>
      </c>
      <c r="E19" s="524">
        <v>4.6500000000000004</v>
      </c>
      <c r="F19" s="524">
        <v>3.2519760205687773</v>
      </c>
      <c r="G19" s="527">
        <v>98</v>
      </c>
      <c r="H19" s="525">
        <v>3.0135523564795417</v>
      </c>
      <c r="I19" s="528">
        <v>1</v>
      </c>
      <c r="J19" s="524">
        <v>21.027999999999999</v>
      </c>
      <c r="K19" s="524">
        <v>1.9381139626778447</v>
      </c>
      <c r="L19" s="527">
        <v>1.9381139626778447</v>
      </c>
      <c r="M19" s="527">
        <v>11.576616525729976</v>
      </c>
      <c r="N19" s="527">
        <v>7.9885638268215002</v>
      </c>
      <c r="O19" s="525">
        <v>0.58208209896097785</v>
      </c>
    </row>
    <row r="20" spans="2:33">
      <c r="B20" s="268"/>
      <c r="C20" s="268"/>
      <c r="D20" s="268"/>
      <c r="E20" s="268"/>
      <c r="F20" s="268"/>
      <c r="G20" s="268"/>
      <c r="H20" s="268"/>
      <c r="I20" s="268"/>
      <c r="J20" s="268"/>
      <c r="K20" s="268"/>
      <c r="L20" s="268"/>
      <c r="M20" s="268"/>
      <c r="N20" s="268"/>
      <c r="O20" s="268"/>
    </row>
    <row r="21" spans="2:33">
      <c r="K21" s="479"/>
      <c r="N21" s="479"/>
    </row>
    <row r="23" spans="2:33">
      <c r="P23" s="479"/>
      <c r="Q23" s="499"/>
      <c r="AG23" s="479"/>
    </row>
    <row r="24" spans="2:33" ht="42">
      <c r="B24" s="479"/>
      <c r="C24" s="479"/>
      <c r="D24" s="479"/>
      <c r="E24" s="574" t="s">
        <v>825</v>
      </c>
      <c r="F24" s="573" t="s">
        <v>877</v>
      </c>
      <c r="G24" s="573" t="s">
        <v>827</v>
      </c>
      <c r="H24" s="573" t="s">
        <v>828</v>
      </c>
      <c r="I24" s="573" t="s">
        <v>829</v>
      </c>
      <c r="J24" s="573" t="s">
        <v>878</v>
      </c>
      <c r="K24" s="480"/>
      <c r="L24" s="573" t="s">
        <v>879</v>
      </c>
      <c r="M24" s="479"/>
      <c r="O24" s="573" t="s">
        <v>879</v>
      </c>
      <c r="P24" s="499"/>
      <c r="Q24" s="499"/>
      <c r="R24" s="495" t="s">
        <v>880</v>
      </c>
      <c r="S24" s="500" t="s">
        <v>881</v>
      </c>
      <c r="T24" s="500" t="s">
        <v>882</v>
      </c>
      <c r="U24" s="495" t="s">
        <v>883</v>
      </c>
      <c r="V24" s="495" t="s">
        <v>884</v>
      </c>
      <c r="W24" s="500"/>
      <c r="X24" s="500"/>
      <c r="Y24" s="500"/>
      <c r="Z24" s="499"/>
      <c r="AA24" s="499"/>
      <c r="AB24" s="499"/>
      <c r="AC24" s="499"/>
      <c r="AD24" s="499"/>
      <c r="AE24" s="499"/>
      <c r="AF24" s="499"/>
      <c r="AG24" s="479"/>
    </row>
    <row r="25" spans="2:33" ht="13.25" customHeight="1">
      <c r="B25" s="479"/>
      <c r="C25" s="479"/>
      <c r="D25" s="479"/>
      <c r="E25" s="574"/>
      <c r="F25" s="573"/>
      <c r="G25" s="573"/>
      <c r="H25" s="573"/>
      <c r="I25" s="573"/>
      <c r="J25" s="573"/>
      <c r="K25" s="480"/>
      <c r="L25" s="573"/>
      <c r="M25" s="479"/>
      <c r="O25" s="573"/>
      <c r="P25" s="499"/>
      <c r="Q25" s="499"/>
      <c r="R25" s="495"/>
      <c r="S25" s="500"/>
      <c r="T25" s="500"/>
      <c r="U25" s="495"/>
      <c r="V25" s="495"/>
      <c r="W25" s="500"/>
      <c r="X25" s="500"/>
      <c r="Y25" s="500"/>
      <c r="Z25" s="499"/>
      <c r="AA25" s="499"/>
      <c r="AB25" s="499"/>
      <c r="AC25" s="499"/>
      <c r="AD25" s="499"/>
      <c r="AE25" s="499"/>
      <c r="AF25" s="499"/>
      <c r="AG25" s="479"/>
    </row>
    <row r="26" spans="2:33" ht="12.5" customHeight="1">
      <c r="B26" s="479"/>
      <c r="C26" s="479"/>
      <c r="D26" s="479"/>
      <c r="E26" s="574"/>
      <c r="F26" s="573"/>
      <c r="G26" s="573"/>
      <c r="H26" s="573"/>
      <c r="I26" s="573"/>
      <c r="J26" s="573"/>
      <c r="K26" s="480"/>
      <c r="L26" s="573"/>
      <c r="M26" s="481" t="s">
        <v>885</v>
      </c>
      <c r="O26" s="573"/>
      <c r="P26" s="500" t="s">
        <v>885</v>
      </c>
      <c r="Q26" s="500"/>
      <c r="R26" s="495"/>
      <c r="S26" s="500"/>
      <c r="T26" s="500"/>
      <c r="U26" s="495"/>
      <c r="V26" s="495"/>
      <c r="W26" s="500" t="s">
        <v>887</v>
      </c>
      <c r="X26" s="500" t="s">
        <v>886</v>
      </c>
      <c r="Y26" s="500" t="s">
        <v>921</v>
      </c>
      <c r="Z26" s="499"/>
      <c r="AA26" s="499"/>
      <c r="AB26" s="499"/>
      <c r="AC26" s="499"/>
      <c r="AD26" s="499"/>
      <c r="AE26" s="499"/>
      <c r="AF26" s="499"/>
      <c r="AG26" s="479"/>
    </row>
    <row r="27" spans="2:33" ht="14.5" customHeight="1">
      <c r="B27" s="479"/>
      <c r="C27" s="479"/>
      <c r="D27" s="479"/>
      <c r="E27" s="574"/>
      <c r="F27" s="573"/>
      <c r="G27" s="573"/>
      <c r="H27" s="573"/>
      <c r="I27" s="573"/>
      <c r="J27" s="573"/>
      <c r="K27" s="480" t="s">
        <v>888</v>
      </c>
      <c r="L27" s="573"/>
      <c r="M27" s="481" t="s">
        <v>889</v>
      </c>
      <c r="O27" s="573"/>
      <c r="P27" s="500" t="s">
        <v>889</v>
      </c>
      <c r="Q27" s="500"/>
      <c r="R27" s="495"/>
      <c r="S27" s="500">
        <v>0.85269635884481165</v>
      </c>
      <c r="T27" s="500"/>
      <c r="U27" s="495"/>
      <c r="V27" s="495"/>
      <c r="W27" s="500"/>
      <c r="X27" s="500"/>
      <c r="Y27" s="500"/>
      <c r="Z27" s="482" t="s">
        <v>890</v>
      </c>
      <c r="AA27" s="482" t="s">
        <v>891</v>
      </c>
      <c r="AB27" s="482" t="s">
        <v>892</v>
      </c>
      <c r="AC27" s="499"/>
      <c r="AD27" s="499"/>
      <c r="AE27" s="499"/>
      <c r="AF27" s="499"/>
      <c r="AG27" s="479"/>
    </row>
    <row r="28" spans="2:33" ht="14">
      <c r="B28" s="479"/>
      <c r="C28" s="479"/>
      <c r="D28" s="479"/>
      <c r="E28" s="479"/>
      <c r="F28" s="479"/>
      <c r="G28" s="479"/>
      <c r="H28" s="479"/>
      <c r="I28" s="479"/>
      <c r="J28" s="479"/>
      <c r="K28" s="479"/>
      <c r="L28" s="479"/>
      <c r="M28" s="479"/>
      <c r="O28" s="499"/>
      <c r="P28" s="499"/>
      <c r="Q28" s="499"/>
      <c r="R28" s="499"/>
      <c r="S28" s="500">
        <v>0.76284720837200726</v>
      </c>
      <c r="T28" s="499"/>
      <c r="U28" s="499"/>
      <c r="V28" s="499"/>
      <c r="W28" s="499"/>
      <c r="X28" s="499"/>
      <c r="Y28" s="499"/>
      <c r="Z28" s="499"/>
      <c r="AA28" s="499"/>
      <c r="AB28" s="499"/>
      <c r="AC28" s="499"/>
      <c r="AD28" s="499"/>
      <c r="AE28" s="499"/>
      <c r="AF28" s="499"/>
      <c r="AG28" s="479"/>
    </row>
    <row r="29" spans="2:33" ht="14">
      <c r="B29" s="479"/>
      <c r="C29" s="483" t="s">
        <v>787</v>
      </c>
      <c r="D29" s="483">
        <v>1932</v>
      </c>
      <c r="E29" s="485">
        <v>0.1</v>
      </c>
      <c r="F29" s="4">
        <v>9.5459652211291406</v>
      </c>
      <c r="G29" s="4">
        <v>0.30510053455734687</v>
      </c>
      <c r="H29" s="176">
        <v>10.429032153460156</v>
      </c>
      <c r="I29" s="176">
        <v>9.1532608977161587</v>
      </c>
      <c r="J29" s="4">
        <v>73.046031980624278</v>
      </c>
      <c r="K29" s="4">
        <v>0.15325999611012411</v>
      </c>
      <c r="L29" s="4">
        <v>9.5459652211291388</v>
      </c>
      <c r="M29" s="4">
        <v>1.0000000000000002</v>
      </c>
      <c r="N29" s="518">
        <v>1.0000000000000002</v>
      </c>
      <c r="O29" s="4">
        <v>9.5459652211291388</v>
      </c>
      <c r="P29" s="4">
        <v>1.0000000000000002</v>
      </c>
      <c r="Q29" s="518">
        <v>1.0000000000000002</v>
      </c>
      <c r="R29" s="176">
        <v>2.228638340458152</v>
      </c>
      <c r="S29" s="209">
        <v>4.6795534134606198</v>
      </c>
      <c r="T29" s="209">
        <v>5.4879481598821807</v>
      </c>
      <c r="U29" s="159">
        <v>100</v>
      </c>
      <c r="V29" s="393">
        <v>32.776081544755193</v>
      </c>
      <c r="W29" s="499">
        <v>1.6907963317314239E-2</v>
      </c>
      <c r="X29" s="520">
        <v>59.143728977455915</v>
      </c>
      <c r="Y29" s="5">
        <v>1</v>
      </c>
      <c r="Z29" s="176">
        <v>33</v>
      </c>
      <c r="AA29" s="499">
        <v>73.23</v>
      </c>
      <c r="AB29" s="499">
        <v>2.7067876000000002</v>
      </c>
      <c r="AC29" s="499">
        <v>59.143728977455929</v>
      </c>
      <c r="AD29" s="4">
        <v>9.5484196036525635</v>
      </c>
      <c r="AE29" s="499"/>
      <c r="AF29" s="499"/>
      <c r="AG29" s="479"/>
    </row>
    <row r="30" spans="2:33" ht="14">
      <c r="B30" s="479"/>
      <c r="C30" s="483" t="s">
        <v>787</v>
      </c>
      <c r="D30" s="483">
        <v>1949</v>
      </c>
      <c r="E30" s="485">
        <v>0.1</v>
      </c>
      <c r="F30" s="4">
        <v>3.856691563212221</v>
      </c>
      <c r="G30" s="4">
        <v>0.12564435189175288</v>
      </c>
      <c r="H30" s="176">
        <v>5.0454985595022013</v>
      </c>
      <c r="I30" s="176">
        <v>7.6438265073902425</v>
      </c>
      <c r="J30" s="4">
        <v>78.622786851295089</v>
      </c>
      <c r="K30" s="4">
        <v>0.11280886581075886</v>
      </c>
      <c r="L30" s="4">
        <v>6.7659569130019692</v>
      </c>
      <c r="M30" s="4">
        <v>0.57001420683021409</v>
      </c>
      <c r="N30" s="518">
        <v>0.57001420683021409</v>
      </c>
      <c r="O30" s="4">
        <v>3.8566915632122201</v>
      </c>
      <c r="P30" s="4">
        <v>1.0000000000000002</v>
      </c>
      <c r="Q30" s="518">
        <v>1.0000000000000002</v>
      </c>
      <c r="R30" s="176">
        <v>1.7194902705066966</v>
      </c>
      <c r="S30" s="209">
        <v>3.1354466761636171</v>
      </c>
      <c r="T30" s="209">
        <v>4.1101896182526199</v>
      </c>
      <c r="U30" s="159">
        <v>57.450218051791715</v>
      </c>
      <c r="V30" s="393">
        <v>45.724473234807348</v>
      </c>
      <c r="W30" s="499">
        <v>3.0611334985056006E-2</v>
      </c>
      <c r="X30" s="520">
        <v>32.667637673697826</v>
      </c>
      <c r="Y30" s="209">
        <v>0.84922883561424745</v>
      </c>
      <c r="Z30" s="176">
        <v>46</v>
      </c>
      <c r="AA30" s="499">
        <v>78.849999999999994</v>
      </c>
      <c r="AB30" s="499">
        <v>2.0818604999999999</v>
      </c>
      <c r="AC30" s="499">
        <v>32.667637673697833</v>
      </c>
      <c r="AD30" s="4">
        <v>6.772897651752408</v>
      </c>
      <c r="AE30" s="499"/>
      <c r="AF30" s="499"/>
      <c r="AG30" s="479"/>
    </row>
    <row r="31" spans="2:33" ht="14">
      <c r="B31" s="479"/>
      <c r="C31" s="483" t="s">
        <v>22</v>
      </c>
      <c r="D31" s="483">
        <v>1932</v>
      </c>
      <c r="E31" s="485">
        <v>1</v>
      </c>
      <c r="F31" s="176">
        <v>22.208536690237491</v>
      </c>
      <c r="G31" s="176">
        <v>15.709003754672272</v>
      </c>
      <c r="H31" s="176">
        <v>6.7663290175927369</v>
      </c>
      <c r="I31" s="176">
        <v>3.2822135359504943</v>
      </c>
      <c r="J31" s="4">
        <v>34.817043861445995</v>
      </c>
      <c r="K31" s="4">
        <v>0.63786393751910975</v>
      </c>
      <c r="L31" s="501">
        <v>22.208536690237494</v>
      </c>
      <c r="M31" s="501">
        <v>0.99999999999999989</v>
      </c>
      <c r="N31" s="518">
        <v>0.99999999999999989</v>
      </c>
      <c r="O31" s="501">
        <v>22.208536690237491</v>
      </c>
      <c r="P31" s="501">
        <v>1</v>
      </c>
      <c r="Q31" s="518">
        <v>1</v>
      </c>
      <c r="R31" s="176">
        <v>6.0771230305116033</v>
      </c>
      <c r="S31" s="4">
        <v>1.1134099118317689</v>
      </c>
      <c r="T31" s="4">
        <v>1.1134099118317689</v>
      </c>
      <c r="U31" s="176">
        <v>90</v>
      </c>
      <c r="V31" s="4">
        <v>5.729198452399098</v>
      </c>
      <c r="W31" s="397">
        <v>0.13826983229609235</v>
      </c>
      <c r="X31" s="519">
        <v>7.232235574413588</v>
      </c>
      <c r="Y31" s="499">
        <v>1</v>
      </c>
      <c r="Z31" s="176">
        <v>6</v>
      </c>
      <c r="AA31" s="499">
        <v>35.590000000000003</v>
      </c>
      <c r="AB31" s="499">
        <v>2.1033124999999999</v>
      </c>
      <c r="AC31" s="499"/>
      <c r="AD31" s="499"/>
      <c r="AE31" s="499"/>
      <c r="AF31" s="499"/>
      <c r="AG31" s="479"/>
    </row>
    <row r="32" spans="2:33" ht="14">
      <c r="B32" s="479"/>
      <c r="C32" s="483" t="s">
        <v>22</v>
      </c>
      <c r="D32" s="483">
        <v>1932</v>
      </c>
      <c r="E32" s="485">
        <v>0.1</v>
      </c>
      <c r="F32" s="176">
        <v>6.9869876414953067</v>
      </c>
      <c r="G32" s="176">
        <v>15.709003754672272</v>
      </c>
      <c r="H32" s="176">
        <v>21.287425589365103</v>
      </c>
      <c r="I32" s="176">
        <v>3.2822135359504938</v>
      </c>
      <c r="J32" s="4">
        <v>13.210508054677492</v>
      </c>
      <c r="K32" s="4">
        <v>0.63786393751910975</v>
      </c>
      <c r="L32" s="4">
        <v>6.9869876414953094</v>
      </c>
      <c r="M32" s="4">
        <v>0.99999999999999967</v>
      </c>
      <c r="N32" s="4">
        <v>0.99999999999999967</v>
      </c>
      <c r="O32" s="4">
        <v>6.9869876414953085</v>
      </c>
      <c r="P32" s="4">
        <v>0.99999999999999978</v>
      </c>
      <c r="Q32" s="4">
        <v>0.99999999999999978</v>
      </c>
      <c r="R32" s="176">
        <v>23.05821340356189</v>
      </c>
      <c r="S32" s="4">
        <v>0.9232035985093604</v>
      </c>
      <c r="T32" s="4">
        <v>1.1134099118317689</v>
      </c>
      <c r="U32" s="176">
        <v>90</v>
      </c>
      <c r="V32" s="4">
        <v>0.5729198452399098</v>
      </c>
      <c r="W32" s="499">
        <v>0.13826983229609238</v>
      </c>
      <c r="X32" s="160">
        <v>7.2322355744135871</v>
      </c>
      <c r="Y32" s="499">
        <v>1</v>
      </c>
      <c r="Z32" s="176">
        <v>0.6</v>
      </c>
      <c r="AA32" s="499">
        <v>13.46</v>
      </c>
      <c r="AB32" s="499">
        <v>2.4684371999999999</v>
      </c>
      <c r="AC32" s="499"/>
      <c r="AD32" s="499"/>
      <c r="AE32" s="499"/>
      <c r="AF32" s="499"/>
      <c r="AG32" s="479"/>
    </row>
    <row r="33" spans="2:33" ht="14">
      <c r="B33" s="479"/>
      <c r="C33" s="483" t="s">
        <v>22</v>
      </c>
      <c r="D33" s="483">
        <v>1955</v>
      </c>
      <c r="E33" s="485">
        <v>1</v>
      </c>
      <c r="F33" s="176">
        <v>16.271449190216423</v>
      </c>
      <c r="G33" s="176">
        <v>12.653611195858666</v>
      </c>
      <c r="H33" s="176">
        <v>3.5205584453769911</v>
      </c>
      <c r="I33" s="176">
        <v>4.6218375415932149</v>
      </c>
      <c r="J33" s="4">
        <v>30.549096420785094</v>
      </c>
      <c r="K33" s="4">
        <v>0.56850019745791502</v>
      </c>
      <c r="L33" s="4">
        <v>17.367167347377212</v>
      </c>
      <c r="M33" s="4">
        <v>0.93690864288664411</v>
      </c>
      <c r="N33" s="518">
        <v>0.93690864288664411</v>
      </c>
      <c r="O33" s="4">
        <v>11.978773800489487</v>
      </c>
      <c r="P33" s="4">
        <v>1.3583568286055727</v>
      </c>
      <c r="Q33" s="518">
        <v>1.3583568286055727</v>
      </c>
      <c r="R33" s="176">
        <v>4.2950709832601355</v>
      </c>
      <c r="S33" s="4">
        <v>0.81967410063727097</v>
      </c>
      <c r="T33" s="4">
        <v>0.81967410063727097</v>
      </c>
      <c r="U33" s="176">
        <v>90</v>
      </c>
      <c r="V33" s="4">
        <v>7.1125940734970285</v>
      </c>
      <c r="W33" s="499">
        <v>0.15733624661342052</v>
      </c>
      <c r="X33" s="521">
        <v>6.3558145152466201</v>
      </c>
      <c r="Y33" s="499">
        <v>1</v>
      </c>
      <c r="Z33" s="176">
        <v>7</v>
      </c>
      <c r="AA33" s="499">
        <v>30.29</v>
      </c>
      <c r="AB33" s="499">
        <v>1.8734263</v>
      </c>
      <c r="AC33" s="499"/>
      <c r="AD33" s="499"/>
      <c r="AE33" s="499"/>
      <c r="AF33" s="499"/>
    </row>
    <row r="34" spans="2:33" ht="14">
      <c r="B34" s="479"/>
      <c r="C34" s="483" t="s">
        <v>22</v>
      </c>
      <c r="D34" s="483">
        <v>1955</v>
      </c>
      <c r="E34" s="485">
        <v>0.1</v>
      </c>
      <c r="F34" s="176">
        <v>4.3037697748848167</v>
      </c>
      <c r="G34" s="176">
        <v>12.653611195858666</v>
      </c>
      <c r="H34" s="176">
        <v>9.3118153465023017</v>
      </c>
      <c r="I34" s="176">
        <v>4.621837541593214</v>
      </c>
      <c r="J34" s="4">
        <v>9.3068252636871769</v>
      </c>
      <c r="K34" s="4">
        <v>0.56850019745791502</v>
      </c>
      <c r="L34" s="4">
        <v>4.5935853058466538</v>
      </c>
      <c r="M34" s="4">
        <v>0.93690864288664377</v>
      </c>
      <c r="N34" s="4">
        <v>0.93690864288664377</v>
      </c>
      <c r="O34" s="4">
        <v>3.1683646625481088</v>
      </c>
      <c r="P34" s="4">
        <v>1.3583568286055734</v>
      </c>
      <c r="Q34" s="4">
        <v>1.3583568286055734</v>
      </c>
      <c r="R34" s="176">
        <v>13.084994261610259</v>
      </c>
      <c r="S34" s="4">
        <v>0.71164076653988362</v>
      </c>
      <c r="T34" s="4">
        <v>0.81967410063727097</v>
      </c>
      <c r="U34" s="176">
        <v>90</v>
      </c>
      <c r="V34" s="4">
        <v>0.71125940734970294</v>
      </c>
      <c r="W34" s="499">
        <v>0.15733624661342069</v>
      </c>
      <c r="X34" s="160">
        <v>6.355814515246613</v>
      </c>
      <c r="Y34" s="499">
        <v>1</v>
      </c>
      <c r="Z34" s="176">
        <v>0.7</v>
      </c>
      <c r="AA34" s="499">
        <v>9.23</v>
      </c>
      <c r="AB34" s="499">
        <v>1.9250708000000001</v>
      </c>
      <c r="AC34" s="499" t="s">
        <v>477</v>
      </c>
      <c r="AD34" s="499">
        <v>1932</v>
      </c>
      <c r="AE34" s="499">
        <v>1919</v>
      </c>
      <c r="AF34" s="499">
        <v>1937</v>
      </c>
      <c r="AG34" s="479">
        <v>1955</v>
      </c>
    </row>
    <row r="35" spans="2:33" ht="14">
      <c r="B35" s="479"/>
      <c r="C35" s="483" t="s">
        <v>450</v>
      </c>
      <c r="D35" s="483">
        <v>1932</v>
      </c>
      <c r="E35" s="485">
        <v>1</v>
      </c>
      <c r="F35" s="176">
        <v>19.77</v>
      </c>
      <c r="G35" s="176">
        <v>23.164846329692658</v>
      </c>
      <c r="H35" s="176">
        <v>7.1869896136550757</v>
      </c>
      <c r="I35" s="176">
        <v>2.7508040310003459</v>
      </c>
      <c r="J35" s="4">
        <v>28.597063598822224</v>
      </c>
      <c r="K35" s="4">
        <v>0.69132972102821888</v>
      </c>
      <c r="L35" s="501">
        <v>19.77</v>
      </c>
      <c r="M35" s="501">
        <v>1</v>
      </c>
      <c r="N35" s="518">
        <v>1</v>
      </c>
      <c r="O35" s="501">
        <v>19.77</v>
      </c>
      <c r="P35" s="501">
        <v>1</v>
      </c>
      <c r="Q35" s="518">
        <v>1</v>
      </c>
      <c r="R35" s="176">
        <v>6.7596590178282092</v>
      </c>
      <c r="S35" s="4">
        <v>1.0632177739586874</v>
      </c>
      <c r="T35" s="4">
        <v>1.0632177739586874</v>
      </c>
      <c r="U35" s="176">
        <v>98</v>
      </c>
      <c r="V35" s="4">
        <v>4.2305482456140355</v>
      </c>
      <c r="W35" s="397">
        <v>0.14351049554487619</v>
      </c>
      <c r="X35" s="519">
        <v>6.9681314680381465</v>
      </c>
      <c r="Y35" s="499">
        <v>1</v>
      </c>
      <c r="Z35" s="176">
        <v>5</v>
      </c>
      <c r="AA35" s="176">
        <v>30.230555555555554</v>
      </c>
      <c r="AB35" s="499">
        <v>3.008260859796458</v>
      </c>
      <c r="AC35" s="499" t="s">
        <v>843</v>
      </c>
      <c r="AD35" s="176">
        <v>30.230555555555554</v>
      </c>
      <c r="AE35" s="499">
        <v>31.48</v>
      </c>
      <c r="AF35" s="499">
        <v>29.75</v>
      </c>
      <c r="AG35" s="479">
        <v>21.027999999999999</v>
      </c>
    </row>
    <row r="36" spans="2:33" ht="14">
      <c r="B36" s="479"/>
      <c r="C36" s="483" t="s">
        <v>450</v>
      </c>
      <c r="D36" s="483">
        <v>1932</v>
      </c>
      <c r="E36" s="485">
        <v>0.1</v>
      </c>
      <c r="F36" s="176">
        <v>6.57</v>
      </c>
      <c r="G36" s="176">
        <v>23.164846329692658</v>
      </c>
      <c r="H36" s="176">
        <v>23.883926030204275</v>
      </c>
      <c r="I36" s="176">
        <v>2.7508040310003459</v>
      </c>
      <c r="J36" s="4">
        <v>12.834066498041887</v>
      </c>
      <c r="K36" s="4">
        <v>0.69132972102821888</v>
      </c>
      <c r="L36" s="4">
        <v>6.5700000000000012</v>
      </c>
      <c r="M36" s="4">
        <v>0.99999999999999989</v>
      </c>
      <c r="N36" s="4">
        <v>0.99999999999999989</v>
      </c>
      <c r="O36" s="4">
        <v>6.5700000000000012</v>
      </c>
      <c r="P36" s="4">
        <v>0.99999999999999989</v>
      </c>
      <c r="Q36" s="4">
        <v>0.99999999999999989</v>
      </c>
      <c r="R36" s="176">
        <v>30.336650837979292</v>
      </c>
      <c r="S36" s="4">
        <v>0.78729607159875836</v>
      </c>
      <c r="T36" s="4">
        <v>1.0632177739586874</v>
      </c>
      <c r="U36" s="176">
        <v>98</v>
      </c>
      <c r="V36" s="4">
        <v>0.42305482456140359</v>
      </c>
      <c r="W36" s="499">
        <v>0.14351049554487619</v>
      </c>
      <c r="X36" s="160">
        <v>6.9681314680381465</v>
      </c>
      <c r="Y36" s="499">
        <v>1</v>
      </c>
      <c r="Z36" s="176">
        <v>0.5</v>
      </c>
      <c r="AA36" s="176">
        <v>13.797777777777778</v>
      </c>
      <c r="AB36" s="499">
        <v>2.3079559004281376</v>
      </c>
      <c r="AC36" s="499" t="s">
        <v>837</v>
      </c>
      <c r="AD36" s="176">
        <v>13.797777777777778</v>
      </c>
      <c r="AE36" s="499">
        <v>15.69</v>
      </c>
      <c r="AF36" s="499">
        <v>13.07</v>
      </c>
      <c r="AG36" s="479">
        <v>6.48</v>
      </c>
    </row>
    <row r="37" spans="2:33" ht="14">
      <c r="B37" s="479"/>
      <c r="C37" s="483" t="s">
        <v>450</v>
      </c>
      <c r="D37" s="483">
        <v>1955</v>
      </c>
      <c r="E37" s="485">
        <v>1</v>
      </c>
      <c r="F37" s="176">
        <v>14.42</v>
      </c>
      <c r="G37" s="176">
        <v>20.307354555433591</v>
      </c>
      <c r="H37" s="176">
        <v>6.9944591845387878</v>
      </c>
      <c r="I37" s="176">
        <v>2.0616318745379667</v>
      </c>
      <c r="J37" s="4">
        <v>20.653465338208168</v>
      </c>
      <c r="K37" s="4">
        <v>0.65277641408263376</v>
      </c>
      <c r="L37" s="4">
        <v>13.482095041855498</v>
      </c>
      <c r="M37" s="4">
        <v>1.0695667071944497</v>
      </c>
      <c r="N37" s="518">
        <v>1.0695667071944497</v>
      </c>
      <c r="O37" s="4">
        <v>22.165471123517534</v>
      </c>
      <c r="P37" s="4">
        <v>0.65056140334867052</v>
      </c>
      <c r="Q37" s="518">
        <v>0.65056140334867052</v>
      </c>
      <c r="R37" s="176">
        <v>4.27976779001379</v>
      </c>
      <c r="S37" s="4">
        <v>1.6343081044862604</v>
      </c>
      <c r="T37" s="4">
        <v>1.6343081044862604</v>
      </c>
      <c r="U37" s="176">
        <v>98</v>
      </c>
      <c r="V37" s="4">
        <v>4.8258378378378373</v>
      </c>
      <c r="W37" s="499">
        <v>0.1176022413680267</v>
      </c>
      <c r="X37" s="521">
        <v>8.5032392951642901</v>
      </c>
      <c r="Y37" s="499">
        <v>1</v>
      </c>
      <c r="Z37" s="176">
        <v>5</v>
      </c>
      <c r="AA37" s="499">
        <v>21.027999999999999</v>
      </c>
      <c r="AB37" s="499">
        <v>1.9727360266732561</v>
      </c>
      <c r="AC37" s="499" t="s">
        <v>893</v>
      </c>
      <c r="AD37" s="176">
        <v>17.705000000000002</v>
      </c>
      <c r="AE37" s="499">
        <v>19.59</v>
      </c>
      <c r="AF37" s="499">
        <v>16.98</v>
      </c>
      <c r="AG37" s="479">
        <v>9.3000000000000007</v>
      </c>
    </row>
    <row r="38" spans="2:33" ht="14">
      <c r="B38" s="479"/>
      <c r="C38" s="483" t="s">
        <v>450</v>
      </c>
      <c r="D38" s="483">
        <v>1955</v>
      </c>
      <c r="E38" s="485">
        <v>0.1</v>
      </c>
      <c r="F38" s="176">
        <v>3.59</v>
      </c>
      <c r="G38" s="176">
        <v>20.307354555433591</v>
      </c>
      <c r="H38" s="176">
        <v>17.413390064143027</v>
      </c>
      <c r="I38" s="176">
        <v>2.0616318745379667</v>
      </c>
      <c r="J38" s="4">
        <v>6.3536119543389233</v>
      </c>
      <c r="K38" s="4">
        <v>0.65277641408263376</v>
      </c>
      <c r="L38" s="4">
        <v>3.0711497789488256</v>
      </c>
      <c r="M38" s="4">
        <v>1.1689433138714462</v>
      </c>
      <c r="N38" s="4">
        <v>1.1689433138714462</v>
      </c>
      <c r="O38" s="4">
        <v>5.5183107720823816</v>
      </c>
      <c r="P38" s="4">
        <v>0.65056140334867052</v>
      </c>
      <c r="Q38" s="4">
        <v>0.65056140334867052</v>
      </c>
      <c r="R38" s="176">
        <v>13.165821496367535</v>
      </c>
      <c r="S38" s="4">
        <v>1.322620853468764</v>
      </c>
      <c r="T38" s="4">
        <v>1.6343081044862604</v>
      </c>
      <c r="U38" s="176">
        <v>98</v>
      </c>
      <c r="V38" s="4">
        <v>0.4825837837837838</v>
      </c>
      <c r="W38" s="499">
        <v>0.1176022413680267</v>
      </c>
      <c r="X38" s="160">
        <v>8.5032392951642901</v>
      </c>
      <c r="Y38" s="499">
        <v>1</v>
      </c>
      <c r="Z38" s="176">
        <v>0.5</v>
      </c>
      <c r="AA38" s="176">
        <v>6.48</v>
      </c>
      <c r="AB38" s="499">
        <v>1.7999422316201632</v>
      </c>
      <c r="AC38" s="499" t="s">
        <v>894</v>
      </c>
      <c r="AD38" s="499">
        <v>6.87</v>
      </c>
      <c r="AE38" s="499"/>
      <c r="AF38" s="499"/>
      <c r="AG38" s="479">
        <v>2.65</v>
      </c>
    </row>
    <row r="39" spans="2:33" ht="14">
      <c r="B39" s="479"/>
      <c r="C39" s="483" t="s">
        <v>449</v>
      </c>
      <c r="D39" s="483">
        <v>1932</v>
      </c>
      <c r="E39" s="485">
        <v>0.1</v>
      </c>
      <c r="F39" s="479">
        <v>11.57</v>
      </c>
      <c r="G39" s="176">
        <v>4.2468423024160362</v>
      </c>
      <c r="H39" s="176">
        <v>15.931729255126974</v>
      </c>
      <c r="I39" s="176">
        <v>7.2622373972848351</v>
      </c>
      <c r="J39" s="4">
        <v>23.378509828390914</v>
      </c>
      <c r="K39" s="4">
        <v>0.49489895142715074</v>
      </c>
      <c r="L39" s="501">
        <v>11.57</v>
      </c>
      <c r="M39" s="501">
        <v>1</v>
      </c>
      <c r="N39" s="518">
        <v>1</v>
      </c>
      <c r="O39" s="501">
        <v>11.57</v>
      </c>
      <c r="P39" s="501">
        <v>1</v>
      </c>
      <c r="Q39" s="518">
        <v>1</v>
      </c>
      <c r="R39" s="176">
        <v>10.131106582312203</v>
      </c>
      <c r="S39" s="4">
        <v>1.57255568537222</v>
      </c>
      <c r="T39" s="4">
        <v>1.57255568537222</v>
      </c>
      <c r="U39" s="176">
        <v>98</v>
      </c>
      <c r="V39" s="4">
        <v>2.307596868954791</v>
      </c>
      <c r="W39" s="397">
        <v>4.709521995164425E-2</v>
      </c>
      <c r="X39" s="519">
        <v>21.233577442185545</v>
      </c>
      <c r="Y39" s="499">
        <v>1</v>
      </c>
      <c r="Z39" s="176">
        <v>1</v>
      </c>
      <c r="AA39" s="176">
        <v>17.705000000000002</v>
      </c>
      <c r="AB39" s="499">
        <v>3.008260859796458</v>
      </c>
      <c r="AC39" s="499"/>
      <c r="AD39" s="499"/>
      <c r="AE39" s="499"/>
      <c r="AF39" s="499"/>
      <c r="AG39" s="479"/>
    </row>
    <row r="40" spans="2:33" ht="14">
      <c r="B40" s="479"/>
      <c r="C40" s="483" t="s">
        <v>449</v>
      </c>
      <c r="D40" s="483">
        <v>1955</v>
      </c>
      <c r="E40" s="485">
        <v>0.1</v>
      </c>
      <c r="F40" s="479">
        <v>6.81</v>
      </c>
      <c r="G40" s="176">
        <v>6.6287362426689471</v>
      </c>
      <c r="H40" s="176">
        <v>15.361330400525398</v>
      </c>
      <c r="I40" s="176">
        <v>4.4332097692313681</v>
      </c>
      <c r="J40" s="4">
        <v>11.338456430115606</v>
      </c>
      <c r="K40" s="4">
        <v>0.61345634659636727</v>
      </c>
      <c r="L40" s="4">
        <v>6.9556480576608077</v>
      </c>
      <c r="M40" s="4">
        <v>0.97906046187883322</v>
      </c>
      <c r="N40" s="518">
        <v>0.97906046187883322</v>
      </c>
      <c r="O40" s="4">
        <v>8.6738380771836798</v>
      </c>
      <c r="P40" s="4">
        <v>0.7851195675318795</v>
      </c>
      <c r="Q40" s="518">
        <v>0.7851195675318795</v>
      </c>
      <c r="R40" s="176">
        <v>7.6693507218602122</v>
      </c>
      <c r="S40" s="4">
        <v>2.0029505700841761</v>
      </c>
      <c r="T40" s="4">
        <v>2.0029505700841761</v>
      </c>
      <c r="U40" s="176">
        <v>98</v>
      </c>
      <c r="V40" s="4">
        <v>1.478411516348733</v>
      </c>
      <c r="W40" s="499">
        <v>4.9620824480865487E-2</v>
      </c>
      <c r="X40" s="521">
        <v>20.152829189398386</v>
      </c>
      <c r="Y40" s="499">
        <v>1</v>
      </c>
      <c r="Z40" s="176">
        <v>1</v>
      </c>
      <c r="AA40" s="499">
        <v>9.3000000000000007</v>
      </c>
      <c r="AB40" s="499">
        <v>1.9727360266732561</v>
      </c>
      <c r="AC40" s="499"/>
      <c r="AD40" s="499">
        <v>1943</v>
      </c>
      <c r="AE40" s="499">
        <v>1937</v>
      </c>
      <c r="AF40" s="499">
        <v>1949</v>
      </c>
      <c r="AG40" s="479"/>
    </row>
    <row r="41" spans="2:33" ht="14">
      <c r="B41" s="479"/>
      <c r="C41" s="483" t="s">
        <v>448</v>
      </c>
      <c r="D41" s="483">
        <v>1943</v>
      </c>
      <c r="E41" s="485">
        <v>0.1</v>
      </c>
      <c r="F41" s="479">
        <v>8.5399999999999991</v>
      </c>
      <c r="G41" s="176">
        <v>1.2935156080962131</v>
      </c>
      <c r="H41" s="176">
        <v>6.9199185669048582</v>
      </c>
      <c r="I41" s="176">
        <v>12.341185690888512</v>
      </c>
      <c r="J41" s="4">
        <v>31.509422189703944</v>
      </c>
      <c r="K41" s="4">
        <v>0.27103004138205172</v>
      </c>
      <c r="L41" s="501">
        <v>8.5399999999999991</v>
      </c>
      <c r="M41" s="501">
        <v>1</v>
      </c>
      <c r="N41" s="518">
        <v>1</v>
      </c>
      <c r="O41" s="501">
        <v>8.5399999999999991</v>
      </c>
      <c r="P41" s="501">
        <v>1</v>
      </c>
      <c r="Q41" s="518">
        <v>1</v>
      </c>
      <c r="R41" s="176">
        <v>4.1589723882117555</v>
      </c>
      <c r="S41" s="4">
        <v>1.6638529715943209</v>
      </c>
      <c r="T41" s="4">
        <v>1.6638529715943209</v>
      </c>
      <c r="U41" s="176">
        <v>98</v>
      </c>
      <c r="V41" s="4">
        <v>7.5762518354328705</v>
      </c>
      <c r="W41" s="397">
        <v>3.6233439989644213E-2</v>
      </c>
      <c r="X41" s="519">
        <v>27.598814804385327</v>
      </c>
      <c r="Y41" s="499">
        <v>1</v>
      </c>
      <c r="Z41" s="176">
        <v>10</v>
      </c>
      <c r="AA41" s="176">
        <v>35.31</v>
      </c>
      <c r="AB41" s="499">
        <v>2.4373682088358901</v>
      </c>
      <c r="AC41" s="499" t="s">
        <v>895</v>
      </c>
      <c r="AD41" s="176">
        <v>35.31</v>
      </c>
      <c r="AE41" s="499">
        <v>38.369999999999997</v>
      </c>
      <c r="AF41" s="499">
        <v>32.25</v>
      </c>
      <c r="AG41" s="479"/>
    </row>
    <row r="42" spans="2:33" ht="14">
      <c r="B42" s="479"/>
      <c r="C42" s="483" t="s">
        <v>448</v>
      </c>
      <c r="D42" s="483">
        <v>1955</v>
      </c>
      <c r="E42" s="485">
        <v>0.1</v>
      </c>
      <c r="F42" s="176">
        <v>4.6500000000000004</v>
      </c>
      <c r="G42" s="176">
        <v>3.2519760205687773</v>
      </c>
      <c r="H42" s="176">
        <v>10.462450466204627</v>
      </c>
      <c r="I42" s="176">
        <v>4.4444654863793502</v>
      </c>
      <c r="J42" s="4">
        <v>16.267950628361596</v>
      </c>
      <c r="K42" s="4">
        <v>0.49106147475602818</v>
      </c>
      <c r="L42" s="4">
        <v>7.9885638268215002</v>
      </c>
      <c r="M42" s="4">
        <v>0.58208209896097785</v>
      </c>
      <c r="N42" s="518">
        <v>0.58208209896097785</v>
      </c>
      <c r="O42" s="4">
        <v>5.4164821533577987</v>
      </c>
      <c r="P42" s="4">
        <v>0.85849078208766205</v>
      </c>
      <c r="Q42" s="518">
        <v>0.85849078208766205</v>
      </c>
      <c r="R42" s="176">
        <v>5.3982638109417014</v>
      </c>
      <c r="S42" s="4">
        <v>1.9381139626778447</v>
      </c>
      <c r="T42" s="4">
        <v>1.9381139626778447</v>
      </c>
      <c r="U42" s="176">
        <v>98</v>
      </c>
      <c r="V42" s="4">
        <v>3.0135523564795417</v>
      </c>
      <c r="W42" s="499">
        <v>8.6381024868312631E-2</v>
      </c>
      <c r="X42" s="521">
        <v>11.576616525729976</v>
      </c>
      <c r="Y42" s="499">
        <v>1</v>
      </c>
      <c r="Z42" s="176">
        <v>5</v>
      </c>
      <c r="AA42" s="499">
        <v>21.027999999999999</v>
      </c>
      <c r="AB42" s="499">
        <v>1.9727360266732561</v>
      </c>
      <c r="AC42" s="499" t="s">
        <v>843</v>
      </c>
      <c r="AD42" s="176">
        <v>26.57</v>
      </c>
      <c r="AE42" s="499">
        <v>29.75</v>
      </c>
      <c r="AF42" s="499">
        <v>23.39</v>
      </c>
      <c r="AG42" s="479"/>
    </row>
    <row r="43" spans="2:33" ht="14">
      <c r="B43" s="479"/>
      <c r="C43" s="483" t="s">
        <v>443</v>
      </c>
      <c r="D43" s="483">
        <v>1946</v>
      </c>
      <c r="E43" s="485">
        <v>1</v>
      </c>
      <c r="F43" s="176">
        <v>13.086465523503634</v>
      </c>
      <c r="G43" s="176">
        <v>8.8531756749522703</v>
      </c>
      <c r="H43" s="176">
        <v>2.7759006451320638</v>
      </c>
      <c r="I43" s="176">
        <v>4.7143133694113333</v>
      </c>
      <c r="J43" s="4">
        <v>32.089559356411975</v>
      </c>
      <c r="K43" s="4">
        <v>0.40781069562704236</v>
      </c>
      <c r="L43" s="501">
        <v>13.086465523503634</v>
      </c>
      <c r="M43" s="501">
        <v>1</v>
      </c>
      <c r="N43" s="4">
        <v>1</v>
      </c>
      <c r="O43" s="501">
        <v>13.086465523503634</v>
      </c>
      <c r="P43" s="501">
        <v>1</v>
      </c>
      <c r="Q43" s="4">
        <v>1</v>
      </c>
      <c r="R43" s="176">
        <v>3.4326296897283211</v>
      </c>
      <c r="S43" s="4">
        <v>0.82254597054214817</v>
      </c>
      <c r="T43" s="4">
        <v>0.82254597054214817</v>
      </c>
      <c r="U43" s="159">
        <v>82.76293454089668</v>
      </c>
      <c r="V43" s="4">
        <v>9.3483895022045722</v>
      </c>
      <c r="W43" s="397">
        <v>0.1857996134310376</v>
      </c>
      <c r="X43" s="502">
        <v>5.3821425219012387</v>
      </c>
      <c r="Y43" s="159">
        <v>0.90220614943255628</v>
      </c>
      <c r="Z43" s="176">
        <v>9</v>
      </c>
      <c r="AA43" s="499">
        <v>31.42</v>
      </c>
      <c r="AB43" s="499">
        <v>1.8011638999999999</v>
      </c>
      <c r="AC43" s="499"/>
      <c r="AD43" s="499"/>
      <c r="AE43" s="499"/>
      <c r="AF43" s="499"/>
      <c r="AG43" s="479"/>
    </row>
    <row r="44" spans="2:33" ht="14">
      <c r="B44" s="479"/>
      <c r="C44" s="483" t="s">
        <v>443</v>
      </c>
      <c r="D44" s="483">
        <v>1955</v>
      </c>
      <c r="E44" s="485">
        <v>1</v>
      </c>
      <c r="F44" s="176">
        <v>14.980346540631102</v>
      </c>
      <c r="G44" s="176">
        <v>7.975108096584302</v>
      </c>
      <c r="H44" s="176">
        <v>2.6767856580157194</v>
      </c>
      <c r="I44" s="176">
        <v>5.5963937552384815</v>
      </c>
      <c r="J44" s="4">
        <v>37.353085300980844</v>
      </c>
      <c r="K44" s="4">
        <v>0.38296210993180674</v>
      </c>
      <c r="L44" s="4">
        <v>14.304816359326381</v>
      </c>
      <c r="M44" s="4">
        <v>1.0472239673922337</v>
      </c>
      <c r="N44" s="4">
        <v>1.0472239673922337</v>
      </c>
      <c r="O44" s="4">
        <v>13.591942796014145</v>
      </c>
      <c r="P44" s="4">
        <v>1.1021490279538337</v>
      </c>
      <c r="Q44" s="4">
        <v>1.1021490279538337</v>
      </c>
      <c r="R44" s="176">
        <v>3.6002860023532843</v>
      </c>
      <c r="S44" s="4">
        <v>0.74631102480689437</v>
      </c>
      <c r="T44" s="4">
        <v>0.74631102480689437</v>
      </c>
      <c r="U44" s="159">
        <v>82.742007946463403</v>
      </c>
      <c r="V44" s="4">
        <v>10.375032782552676</v>
      </c>
      <c r="W44" s="499">
        <v>0.17351308941726418</v>
      </c>
      <c r="X44" s="160">
        <v>5.7632539617527101</v>
      </c>
      <c r="Y44" s="159">
        <v>0.97811679169109444</v>
      </c>
      <c r="Z44" s="176">
        <v>10</v>
      </c>
      <c r="AA44" s="499">
        <v>36.630000000000003</v>
      </c>
      <c r="AB44" s="499">
        <v>1.8834280999999999</v>
      </c>
      <c r="AC44" s="499"/>
      <c r="AD44" s="499"/>
      <c r="AE44" s="499"/>
      <c r="AF44" s="499"/>
      <c r="AG44" s="479"/>
    </row>
    <row r="45" spans="2:33" ht="14">
      <c r="B45" s="479"/>
      <c r="C45" s="483" t="s">
        <v>470</v>
      </c>
      <c r="D45" s="483">
        <v>1945</v>
      </c>
      <c r="E45" s="485">
        <v>0.1</v>
      </c>
      <c r="F45" s="4">
        <v>8.5041230167271067</v>
      </c>
      <c r="G45" s="4">
        <v>0.14288777363092406</v>
      </c>
      <c r="H45" s="176">
        <v>3.4217121526747598</v>
      </c>
      <c r="I45" s="176">
        <v>24.853414423184059</v>
      </c>
      <c r="J45" s="4">
        <v>93.535549669498081</v>
      </c>
      <c r="K45" s="4">
        <v>8.2129388523736052E-3</v>
      </c>
      <c r="L45" s="501">
        <v>8.5041230167271049</v>
      </c>
      <c r="M45" s="501">
        <v>1.0000000000000002</v>
      </c>
      <c r="N45" s="4">
        <v>1.0000000000000002</v>
      </c>
      <c r="O45" s="501">
        <v>8.5041230167271049</v>
      </c>
      <c r="P45" s="501">
        <v>1.0000000000000002</v>
      </c>
      <c r="Q45" s="4">
        <v>1.0000000000000002</v>
      </c>
      <c r="R45" s="176">
        <v>1.3514336081892711</v>
      </c>
      <c r="S45" s="4">
        <v>2.5497059425760624</v>
      </c>
      <c r="T45" s="4">
        <v>2.5497059425760624</v>
      </c>
      <c r="U45" s="159">
        <v>98.895619930057904</v>
      </c>
      <c r="V45" s="4">
        <v>69.212093811121377</v>
      </c>
      <c r="W45" s="397">
        <v>1.4372270492429567E-2</v>
      </c>
      <c r="X45" s="502">
        <v>69.578428859012831</v>
      </c>
      <c r="Y45" s="209">
        <v>0.36810900795190099</v>
      </c>
      <c r="Z45" s="176">
        <v>70</v>
      </c>
      <c r="AA45" s="479">
        <v>93.91</v>
      </c>
      <c r="AB45" s="479">
        <v>2.8332345000000001</v>
      </c>
      <c r="AC45" s="479"/>
      <c r="AD45" s="479"/>
      <c r="AE45" s="479"/>
      <c r="AF45" s="479"/>
    </row>
    <row r="46" spans="2:33">
      <c r="AG46" s="515"/>
    </row>
    <row r="47" spans="2:33" ht="14">
      <c r="C47" s="483" t="s">
        <v>787</v>
      </c>
      <c r="D47" s="483">
        <v>1932</v>
      </c>
      <c r="E47" s="485">
        <v>0.1</v>
      </c>
      <c r="F47" s="4">
        <v>9.5459652211291406</v>
      </c>
      <c r="G47" s="530">
        <v>0.12564435189175288</v>
      </c>
      <c r="H47" s="176">
        <v>10.429032153460156</v>
      </c>
      <c r="I47" s="176">
        <v>9.1532608977161587</v>
      </c>
      <c r="J47" s="4">
        <v>82.539349596394075</v>
      </c>
      <c r="K47" s="4">
        <v>0.11280886581075886</v>
      </c>
      <c r="L47" s="530">
        <v>7.9396011075157995</v>
      </c>
      <c r="M47" s="4">
        <v>1.2023230250311596</v>
      </c>
      <c r="N47" s="518">
        <v>1.2023230250311596</v>
      </c>
      <c r="O47" s="4">
        <v>7.9396011075157995</v>
      </c>
      <c r="P47" s="4">
        <v>1.2023230250311596</v>
      </c>
      <c r="Q47" s="518">
        <v>1.2023230250311596</v>
      </c>
      <c r="R47" s="176">
        <v>1.8051459920059119</v>
      </c>
      <c r="S47" s="209">
        <v>4.6795534134606198</v>
      </c>
      <c r="T47" s="209">
        <v>5.4879481598821807</v>
      </c>
      <c r="U47" s="533">
        <v>57.450218051791715</v>
      </c>
      <c r="V47" s="531">
        <v>45.724473234807348</v>
      </c>
      <c r="W47" s="515">
        <v>1.3851049774445999E-2</v>
      </c>
      <c r="X47" s="520">
        <v>59.143728977455915</v>
      </c>
      <c r="Y47" s="530">
        <v>0.84922883561424745</v>
      </c>
      <c r="Z47" s="533">
        <v>46</v>
      </c>
      <c r="AA47" s="532">
        <v>82.72</v>
      </c>
      <c r="AB47" s="532">
        <v>2.7479372</v>
      </c>
      <c r="AC47" s="515">
        <v>72.196693845178032</v>
      </c>
      <c r="AD47" s="4">
        <v>7.0282292386284801</v>
      </c>
      <c r="AE47" s="515"/>
      <c r="AF47" s="532">
        <v>82.72</v>
      </c>
      <c r="AG47" s="532">
        <v>2.7479372</v>
      </c>
    </row>
    <row r="48" spans="2:33" ht="14">
      <c r="C48" s="483" t="s">
        <v>787</v>
      </c>
      <c r="D48" s="483">
        <v>1932</v>
      </c>
      <c r="E48" s="485">
        <v>0.1</v>
      </c>
      <c r="F48" s="4">
        <v>9.5459652211291406</v>
      </c>
      <c r="G48" s="530">
        <v>0.12564435189175288</v>
      </c>
      <c r="H48" s="176">
        <v>10.429032153460156</v>
      </c>
      <c r="I48" s="176">
        <v>9.1532608977161587</v>
      </c>
      <c r="J48" s="4">
        <v>78.675186278379599</v>
      </c>
      <c r="K48" s="4">
        <v>0.11280886581075886</v>
      </c>
      <c r="L48" s="535">
        <v>7.5679006336284926</v>
      </c>
      <c r="M48" s="4">
        <v>1.2613756024637772</v>
      </c>
      <c r="N48" s="518">
        <v>1.2613756024637772</v>
      </c>
      <c r="O48" s="4">
        <v>7.5679006336284926</v>
      </c>
      <c r="P48" s="4">
        <v>1.2613756024637772</v>
      </c>
      <c r="Q48" s="518">
        <v>1.2613756024637772</v>
      </c>
      <c r="R48" s="176">
        <v>1.7206362525897578</v>
      </c>
      <c r="S48" s="209">
        <v>4.6795534134606198</v>
      </c>
      <c r="T48" s="209">
        <v>5.4879481598821807</v>
      </c>
      <c r="U48" s="533">
        <v>57.450218051791715</v>
      </c>
      <c r="V48" s="531">
        <v>45.724473234807348</v>
      </c>
      <c r="W48" s="515">
        <v>1.3143703162997641E-2</v>
      </c>
      <c r="X48" s="520">
        <v>59.143728977455915</v>
      </c>
      <c r="Y48" s="530">
        <v>0.84922883561424745</v>
      </c>
      <c r="Z48" s="533">
        <v>46</v>
      </c>
      <c r="AA48" s="534">
        <v>78.849999999999994</v>
      </c>
      <c r="AB48" s="515">
        <v>2.7067876000000002</v>
      </c>
      <c r="AC48" s="515">
        <v>76.08205903608777</v>
      </c>
      <c r="AD48" s="4">
        <v>7.0282292386284801</v>
      </c>
      <c r="AE48" s="515"/>
      <c r="AF48" s="515"/>
      <c r="AG48" s="515"/>
    </row>
    <row r="49" spans="3:33" ht="14">
      <c r="C49" s="483" t="s">
        <v>787</v>
      </c>
      <c r="D49" s="483">
        <v>1932</v>
      </c>
      <c r="E49" s="485">
        <v>0.1</v>
      </c>
      <c r="F49" s="4">
        <v>9.5459652211291406</v>
      </c>
      <c r="G49" s="530">
        <v>0.12564435189175288</v>
      </c>
      <c r="H49" s="176">
        <v>10.429032153460156</v>
      </c>
      <c r="I49" s="176">
        <v>9.1532608977161587</v>
      </c>
      <c r="J49" s="4">
        <v>78.675186278379599</v>
      </c>
      <c r="K49" s="4">
        <v>6.4302656168535754E-2</v>
      </c>
      <c r="L49" s="537">
        <v>4.3138108770476187</v>
      </c>
      <c r="M49" s="4">
        <v>2.212884498928803</v>
      </c>
      <c r="N49" s="518">
        <v>2.212884498928803</v>
      </c>
      <c r="O49" s="4">
        <v>4.3138108770476187</v>
      </c>
      <c r="P49" s="4">
        <v>2.212884498928803</v>
      </c>
      <c r="Q49" s="518">
        <v>2.212884498928803</v>
      </c>
      <c r="R49" s="176">
        <v>1.7206362525897578</v>
      </c>
      <c r="S49" s="209">
        <v>4.6795534134606198</v>
      </c>
      <c r="T49" s="209">
        <v>5.4879481598821807</v>
      </c>
      <c r="U49" s="533">
        <v>57.450218051791715</v>
      </c>
      <c r="V49" s="393">
        <v>45.724473234807348</v>
      </c>
      <c r="W49" s="515">
        <v>1.3143703162997641E-2</v>
      </c>
      <c r="X49" s="536">
        <v>32.667637673697826</v>
      </c>
      <c r="Y49" s="530">
        <v>0.84922883561424745</v>
      </c>
      <c r="Z49" s="533">
        <v>46</v>
      </c>
      <c r="AA49" s="534">
        <v>78.849999999999994</v>
      </c>
      <c r="AB49" s="515">
        <v>2.7067876000000002</v>
      </c>
      <c r="AC49" s="515">
        <v>76.08205903608777</v>
      </c>
      <c r="AD49" s="4">
        <v>4.0061905148777317</v>
      </c>
      <c r="AE49" s="515"/>
      <c r="AF49" s="515"/>
      <c r="AG49" s="515"/>
    </row>
    <row r="50" spans="3:33" ht="14">
      <c r="C50" s="483" t="s">
        <v>787</v>
      </c>
      <c r="D50" s="483">
        <v>1932</v>
      </c>
      <c r="E50" s="485">
        <v>0.1</v>
      </c>
      <c r="F50" s="4">
        <v>9.5459652211291406</v>
      </c>
      <c r="G50" s="530">
        <v>0.12564435189175288</v>
      </c>
      <c r="H50" s="176">
        <v>10.429032153460156</v>
      </c>
      <c r="I50" s="176">
        <v>9.1532608977161587</v>
      </c>
      <c r="J50" s="4">
        <v>78.675186278379599</v>
      </c>
      <c r="K50" s="4">
        <v>6.4302656168535754E-2</v>
      </c>
      <c r="L50" s="529">
        <v>3.8592619176405898</v>
      </c>
      <c r="M50" s="4">
        <v>2.4735209542256698</v>
      </c>
      <c r="N50" s="518">
        <v>2.4735209542256698</v>
      </c>
      <c r="O50" s="4">
        <v>3.8592619176405898</v>
      </c>
      <c r="P50" s="4">
        <v>2.4735209542256698</v>
      </c>
      <c r="Q50" s="518">
        <v>2.4735209542256698</v>
      </c>
      <c r="R50" s="176">
        <v>1.7206362525897578</v>
      </c>
      <c r="S50" s="529">
        <v>3.1354466761636171</v>
      </c>
      <c r="T50" s="529">
        <v>4.1101896182526199</v>
      </c>
      <c r="U50" s="533">
        <v>57.450218051791715</v>
      </c>
      <c r="V50" s="393">
        <v>45.724473234807348</v>
      </c>
      <c r="W50" s="515">
        <v>1.1626184117137853E-2</v>
      </c>
      <c r="X50" s="536">
        <v>32.667637673697826</v>
      </c>
      <c r="Y50" s="530">
        <v>0.84922883561424745</v>
      </c>
      <c r="Z50" s="533">
        <v>46</v>
      </c>
      <c r="AA50" s="534">
        <v>78.849999999999994</v>
      </c>
      <c r="AB50" s="515">
        <v>2.7067876000000002</v>
      </c>
      <c r="AC50" s="515">
        <v>86.012744157898396</v>
      </c>
      <c r="AD50" s="4">
        <v>4.0061905148777317</v>
      </c>
    </row>
    <row r="51" spans="3:33" s="515" customFormat="1" ht="14">
      <c r="C51" s="483"/>
      <c r="D51" s="483"/>
      <c r="E51" s="485"/>
      <c r="F51" s="4"/>
      <c r="G51" s="210"/>
      <c r="H51" s="176"/>
      <c r="I51" s="176"/>
      <c r="J51" s="4"/>
      <c r="K51" s="4"/>
      <c r="L51" s="537"/>
      <c r="M51" s="4"/>
      <c r="N51" s="518"/>
      <c r="O51" s="4"/>
      <c r="P51" s="4"/>
      <c r="Q51" s="518"/>
      <c r="R51" s="176"/>
      <c r="S51" s="530"/>
      <c r="T51" s="530"/>
      <c r="U51" s="533"/>
      <c r="V51" s="393"/>
      <c r="X51" s="536"/>
      <c r="Y51" s="530"/>
      <c r="Z51" s="533"/>
      <c r="AA51" s="534"/>
      <c r="AD51" s="4"/>
    </row>
    <row r="52" spans="3:33" ht="14">
      <c r="C52" s="483" t="s">
        <v>787</v>
      </c>
      <c r="D52" s="483">
        <v>1932</v>
      </c>
      <c r="E52" s="485">
        <v>0.1</v>
      </c>
      <c r="F52" s="4">
        <v>9.5459652211291406</v>
      </c>
      <c r="G52" s="535">
        <v>0.12564435189175288</v>
      </c>
      <c r="H52" s="176">
        <v>10.429032153460156</v>
      </c>
      <c r="I52" s="176">
        <v>9.1532608977161587</v>
      </c>
      <c r="J52" s="4">
        <v>78.675186278379599</v>
      </c>
      <c r="K52" s="4">
        <v>0.11280886581075886</v>
      </c>
      <c r="L52" s="535">
        <v>7.5679006336284926</v>
      </c>
      <c r="M52" s="4">
        <v>1.2613756024637772</v>
      </c>
      <c r="N52" s="518">
        <v>1.2613756024637772</v>
      </c>
      <c r="O52" s="4">
        <v>7.5679006336284926</v>
      </c>
      <c r="P52" s="4">
        <v>1.2613756024637772</v>
      </c>
      <c r="Q52" s="518">
        <v>1.2613756024637772</v>
      </c>
      <c r="R52" s="176">
        <v>1.7206362525897578</v>
      </c>
      <c r="S52" s="209">
        <v>4.6795534134606198</v>
      </c>
      <c r="T52" s="209">
        <v>5.4879481598821807</v>
      </c>
      <c r="U52" s="533">
        <v>57.450218051791715</v>
      </c>
      <c r="V52" s="531">
        <v>45.724473234807348</v>
      </c>
      <c r="W52" s="515">
        <v>1.3143703162997641E-2</v>
      </c>
      <c r="X52" s="520">
        <v>59.143728977455915</v>
      </c>
      <c r="Y52" s="530">
        <v>0.84922883561424745</v>
      </c>
      <c r="Z52" s="533">
        <v>46</v>
      </c>
      <c r="AA52" s="534">
        <v>78.849999999999994</v>
      </c>
      <c r="AB52" s="515">
        <v>2.7067876000000002</v>
      </c>
      <c r="AC52" s="515">
        <v>76.08205903608777</v>
      </c>
      <c r="AD52" s="4">
        <v>7.0282292386284801</v>
      </c>
      <c r="AE52" s="515"/>
      <c r="AF52" s="515"/>
      <c r="AG52" s="515"/>
    </row>
    <row r="53" spans="3:33" ht="14">
      <c r="C53" s="483" t="s">
        <v>787</v>
      </c>
      <c r="D53" s="483">
        <v>1932</v>
      </c>
      <c r="E53" s="485">
        <v>0.1</v>
      </c>
      <c r="F53" s="4">
        <v>9.5459652211291406</v>
      </c>
      <c r="G53" s="535">
        <v>0.12564435189175288</v>
      </c>
      <c r="H53" s="176">
        <v>10.429032153460156</v>
      </c>
      <c r="I53" s="176">
        <v>9.1532608977161587</v>
      </c>
      <c r="J53" s="4">
        <v>78.675186278379599</v>
      </c>
      <c r="K53" s="4">
        <v>0.11280886581075886</v>
      </c>
      <c r="L53" s="529">
        <v>6.7704661943454338</v>
      </c>
      <c r="M53" s="4">
        <v>1.4099420848008593</v>
      </c>
      <c r="N53" s="518">
        <v>1.4099420848008593</v>
      </c>
      <c r="O53" s="4">
        <v>6.7704661943454338</v>
      </c>
      <c r="P53" s="4">
        <v>1.4099420848008593</v>
      </c>
      <c r="Q53" s="518">
        <v>1.4099420848008593</v>
      </c>
      <c r="R53" s="176">
        <v>1.7206362525897578</v>
      </c>
      <c r="S53" s="538">
        <v>3.1354466761636171</v>
      </c>
      <c r="T53" s="538">
        <v>4.1101896182526199</v>
      </c>
      <c r="U53" s="533">
        <v>57.450218051791715</v>
      </c>
      <c r="V53" s="531">
        <v>45.724473234807348</v>
      </c>
      <c r="W53" s="515">
        <v>1.1626184117137853E-2</v>
      </c>
      <c r="X53" s="520">
        <v>59.143728977455915</v>
      </c>
      <c r="Y53" s="530">
        <v>0.84922883561424745</v>
      </c>
      <c r="Z53" s="533">
        <v>46</v>
      </c>
      <c r="AA53" s="534">
        <v>78.849999999999994</v>
      </c>
      <c r="AB53" s="515">
        <v>2.7067876000000002</v>
      </c>
      <c r="AC53" s="515">
        <v>86.012744157898396</v>
      </c>
      <c r="AD53" s="4">
        <v>7.0282292386284801</v>
      </c>
      <c r="AE53" s="515"/>
      <c r="AF53" s="515"/>
      <c r="AG53" s="515"/>
    </row>
    <row r="54" spans="3:33" ht="14">
      <c r="C54" s="483" t="s">
        <v>787</v>
      </c>
      <c r="D54" s="483">
        <v>1932</v>
      </c>
      <c r="E54" s="485">
        <v>0.1</v>
      </c>
      <c r="F54" s="4">
        <v>9.5459652211291406</v>
      </c>
      <c r="G54" s="537">
        <v>0.12564435189175288</v>
      </c>
      <c r="H54" s="176">
        <v>10.429032153460156</v>
      </c>
      <c r="I54" s="176">
        <v>9.1532608977161587</v>
      </c>
      <c r="J54" s="4">
        <v>78.675186278379599</v>
      </c>
      <c r="K54" s="4">
        <v>6.4302656168535754E-2</v>
      </c>
      <c r="L54" s="537">
        <v>3.8592619176405898</v>
      </c>
      <c r="M54" s="4">
        <v>2.4735209542256698</v>
      </c>
      <c r="N54" s="518">
        <v>2.4735209542256698</v>
      </c>
      <c r="O54" s="4">
        <v>3.8592619176405898</v>
      </c>
      <c r="P54" s="4">
        <v>2.4735209542256698</v>
      </c>
      <c r="Q54" s="518">
        <v>2.4735209542256698</v>
      </c>
      <c r="R54" s="176">
        <v>1.7206362525897578</v>
      </c>
      <c r="S54" s="529">
        <v>3.1354466761636171</v>
      </c>
      <c r="T54" s="529">
        <v>4.1101896182526199</v>
      </c>
      <c r="U54" s="533">
        <v>57.450218051791715</v>
      </c>
      <c r="V54" s="393">
        <v>45.724473234807348</v>
      </c>
      <c r="W54" s="515">
        <v>1.1626184117137853E-2</v>
      </c>
      <c r="X54" s="539">
        <v>32.667637673697826</v>
      </c>
      <c r="Y54" s="530">
        <v>0.84922883561424745</v>
      </c>
      <c r="Z54" s="176">
        <v>46</v>
      </c>
      <c r="AA54" s="515">
        <v>78.849999999999994</v>
      </c>
      <c r="AB54" s="515">
        <v>2.7067876000000002</v>
      </c>
      <c r="AC54" s="515">
        <v>86.012744157898396</v>
      </c>
      <c r="AD54" s="4">
        <v>4.0061905148777317</v>
      </c>
      <c r="AE54" s="515"/>
      <c r="AF54" s="515"/>
      <c r="AG54" s="515"/>
    </row>
    <row r="56" spans="3:33">
      <c r="L56">
        <v>0.83172323841513718</v>
      </c>
      <c r="S56">
        <v>0.89462937241279261</v>
      </c>
    </row>
  </sheetData>
  <mergeCells count="20">
    <mergeCell ref="D2:D4"/>
    <mergeCell ref="H2:H4"/>
    <mergeCell ref="E2:E4"/>
    <mergeCell ref="J2:J4"/>
    <mergeCell ref="M2:M4"/>
    <mergeCell ref="G2:G4"/>
    <mergeCell ref="I2:I4"/>
    <mergeCell ref="K2:K4"/>
    <mergeCell ref="L2:L4"/>
    <mergeCell ref="O2:O5"/>
    <mergeCell ref="O24:O27"/>
    <mergeCell ref="E24:E27"/>
    <mergeCell ref="F24:F27"/>
    <mergeCell ref="G24:G27"/>
    <mergeCell ref="H24:H27"/>
    <mergeCell ref="I24:I27"/>
    <mergeCell ref="F2:F4"/>
    <mergeCell ref="N2:N4"/>
    <mergeCell ref="J24:J27"/>
    <mergeCell ref="L24:L27"/>
  </mergeCells>
  <hyperlinks>
    <hyperlink ref="P1" location="Index!A1" display="Back"/>
  </hyperlinks>
  <pageMargins left="0.7" right="0.7" top="0.75" bottom="0.75" header="0.3" footer="0.3"/>
  <drawing r:id="rId1"/>
  <legacyDrawing r:id="rId2"/>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6" tint="0.59999389629810485"/>
  </sheetPr>
  <dimension ref="A1:J37"/>
  <sheetViews>
    <sheetView zoomScale="75" zoomScaleNormal="75" zoomScalePageLayoutView="75" workbookViewId="0"/>
  </sheetViews>
  <sheetFormatPr baseColWidth="10" defaultColWidth="10.7109375" defaultRowHeight="13" x14ac:dyDescent="0"/>
  <cols>
    <col min="1" max="16384" width="10.7109375" style="338"/>
  </cols>
  <sheetData>
    <row r="1" spans="10:10">
      <c r="J1" s="349" t="s">
        <v>678</v>
      </c>
    </row>
    <row r="37" spans="1:1">
      <c r="A37" s="367" t="s">
        <v>954</v>
      </c>
    </row>
  </sheetData>
  <hyperlinks>
    <hyperlink ref="J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6" tint="0.59999389629810485"/>
  </sheetPr>
  <dimension ref="A1:I37"/>
  <sheetViews>
    <sheetView zoomScale="75" zoomScaleNormal="75" zoomScalePageLayoutView="75" workbookViewId="0">
      <selection activeCell="K27" sqref="K27"/>
    </sheetView>
  </sheetViews>
  <sheetFormatPr baseColWidth="10" defaultRowHeight="13" x14ac:dyDescent="0"/>
  <sheetData>
    <row r="1" spans="9:9">
      <c r="I1" s="349" t="s">
        <v>678</v>
      </c>
    </row>
    <row r="37" spans="1:1">
      <c r="A37" s="545" t="s">
        <v>955</v>
      </c>
    </row>
  </sheetData>
  <hyperlinks>
    <hyperlink ref="I1" location="Index!A1" display="Back"/>
  </hyperlinks>
  <pageMargins left="0.7" right="0.7" top="0.75" bottom="0.75" header="0.3" footer="0.3"/>
  <drawing r:id="rId1"/>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6" tint="0.59999389629810485"/>
  </sheetPr>
  <dimension ref="A1:M34"/>
  <sheetViews>
    <sheetView zoomScale="75" zoomScaleNormal="75" zoomScalePageLayoutView="75" workbookViewId="0"/>
  </sheetViews>
  <sheetFormatPr baseColWidth="10" defaultRowHeight="13" x14ac:dyDescent="0"/>
  <sheetData>
    <row r="1" spans="13:13">
      <c r="M1" s="349" t="s">
        <v>678</v>
      </c>
    </row>
    <row r="31" spans="1:8">
      <c r="A31" t="s">
        <v>443</v>
      </c>
      <c r="H31" t="s">
        <v>450</v>
      </c>
    </row>
    <row r="34" spans="1:1">
      <c r="A34" s="545" t="s">
        <v>956</v>
      </c>
    </row>
  </sheetData>
  <hyperlinks>
    <hyperlink ref="M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6" tint="0.59999389629810485"/>
  </sheetPr>
  <dimension ref="A1:T38"/>
  <sheetViews>
    <sheetView zoomScale="65" zoomScaleNormal="65" zoomScalePageLayoutView="65" workbookViewId="0"/>
  </sheetViews>
  <sheetFormatPr baseColWidth="10" defaultRowHeight="13" x14ac:dyDescent="0"/>
  <sheetData>
    <row r="1" spans="20:20">
      <c r="T1" s="349" t="s">
        <v>678</v>
      </c>
    </row>
    <row r="28" spans="11:11">
      <c r="K28" t="s">
        <v>655</v>
      </c>
    </row>
    <row r="36" spans="1:10">
      <c r="A36" t="s">
        <v>443</v>
      </c>
      <c r="J36" s="155" t="s">
        <v>787</v>
      </c>
    </row>
    <row r="38" spans="1:10">
      <c r="A38" s="545" t="s">
        <v>957</v>
      </c>
    </row>
  </sheetData>
  <hyperlinks>
    <hyperlink ref="T1" location="Index!A1" display="Back"/>
  </hyperlinks>
  <pageMargins left="0.75" right="0.75" top="1" bottom="1" header="0.5" footer="0.5"/>
  <drawing r:id="rId1"/>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8"/>
    <pageSetUpPr fitToPage="1"/>
  </sheetPr>
  <dimension ref="A1:C31"/>
  <sheetViews>
    <sheetView workbookViewId="0">
      <selection activeCell="C1" sqref="C1"/>
    </sheetView>
  </sheetViews>
  <sheetFormatPr baseColWidth="10" defaultRowHeight="13" x14ac:dyDescent="0"/>
  <cols>
    <col min="1" max="1" width="8.7109375" customWidth="1"/>
    <col min="2" max="2" width="70.7109375" customWidth="1"/>
  </cols>
  <sheetData>
    <row r="1" spans="1:3" ht="17">
      <c r="A1" s="576" t="s">
        <v>605</v>
      </c>
      <c r="B1" s="576"/>
      <c r="C1" s="349" t="s">
        <v>678</v>
      </c>
    </row>
    <row r="2" spans="1:3">
      <c r="A2" s="117"/>
      <c r="B2" s="118"/>
    </row>
    <row r="3" spans="1:3">
      <c r="A3" s="262"/>
      <c r="B3" s="270"/>
    </row>
    <row r="4" spans="1:3" ht="36" customHeight="1">
      <c r="A4" s="274">
        <v>1932</v>
      </c>
      <c r="B4" s="275" t="s">
        <v>7</v>
      </c>
    </row>
    <row r="5" spans="1:3" ht="36" customHeight="1">
      <c r="A5" s="274">
        <v>1933</v>
      </c>
      <c r="B5" s="275" t="s">
        <v>8</v>
      </c>
    </row>
    <row r="6" spans="1:3" ht="36" customHeight="1">
      <c r="A6" s="274">
        <v>1934</v>
      </c>
      <c r="B6" s="275" t="s">
        <v>4</v>
      </c>
    </row>
    <row r="7" spans="1:3" ht="36" customHeight="1">
      <c r="A7" s="274">
        <v>1935</v>
      </c>
      <c r="B7" s="275" t="s">
        <v>5</v>
      </c>
    </row>
    <row r="8" spans="1:3" ht="36" customHeight="1">
      <c r="A8" s="274">
        <v>1936</v>
      </c>
      <c r="B8" s="275" t="s">
        <v>1</v>
      </c>
    </row>
    <row r="9" spans="1:3" ht="36" customHeight="1">
      <c r="A9" s="274">
        <v>1937</v>
      </c>
      <c r="B9" s="275" t="s">
        <v>2</v>
      </c>
    </row>
    <row r="10" spans="1:3" ht="36" customHeight="1">
      <c r="A10" s="274">
        <v>1938</v>
      </c>
      <c r="B10" s="275" t="s">
        <v>578</v>
      </c>
    </row>
    <row r="11" spans="1:3" ht="36" customHeight="1">
      <c r="A11" s="274">
        <v>1939</v>
      </c>
      <c r="B11" s="275" t="s">
        <v>579</v>
      </c>
    </row>
    <row r="12" spans="1:3" ht="36" customHeight="1">
      <c r="A12" s="274">
        <v>1940</v>
      </c>
      <c r="B12" s="275" t="s">
        <v>579</v>
      </c>
    </row>
    <row r="13" spans="1:3" ht="36" customHeight="1">
      <c r="A13" s="274">
        <v>1941</v>
      </c>
      <c r="B13" s="275" t="s">
        <v>579</v>
      </c>
    </row>
    <row r="14" spans="1:3" ht="36" customHeight="1">
      <c r="A14" s="274">
        <v>1942</v>
      </c>
      <c r="B14" s="275"/>
    </row>
    <row r="15" spans="1:3" ht="36" customHeight="1">
      <c r="A15" s="274">
        <v>1943</v>
      </c>
      <c r="B15" s="275"/>
    </row>
    <row r="16" spans="1:3" ht="36" customHeight="1">
      <c r="A16" s="274">
        <v>1944</v>
      </c>
      <c r="B16" s="275"/>
    </row>
    <row r="17" spans="1:2" ht="36" customHeight="1">
      <c r="A17" s="274">
        <v>1945</v>
      </c>
      <c r="B17" s="275"/>
    </row>
    <row r="18" spans="1:2" ht="36" customHeight="1">
      <c r="A18" s="274">
        <v>1946</v>
      </c>
      <c r="B18" s="275" t="s">
        <v>10</v>
      </c>
    </row>
    <row r="19" spans="1:2" ht="36" customHeight="1">
      <c r="A19" s="274">
        <v>1947</v>
      </c>
      <c r="B19" s="275" t="s">
        <v>21</v>
      </c>
    </row>
    <row r="20" spans="1:2" ht="36" customHeight="1">
      <c r="A20" s="274">
        <v>1948</v>
      </c>
      <c r="B20" s="275" t="s">
        <v>9</v>
      </c>
    </row>
    <row r="21" spans="1:2" ht="36" customHeight="1">
      <c r="A21" s="274">
        <v>1949</v>
      </c>
      <c r="B21" s="275" t="s">
        <v>20</v>
      </c>
    </row>
    <row r="22" spans="1:2" ht="36" customHeight="1">
      <c r="A22" s="274">
        <v>1950</v>
      </c>
      <c r="B22" s="275" t="s">
        <v>13</v>
      </c>
    </row>
    <row r="23" spans="1:2" ht="36" customHeight="1">
      <c r="A23" s="274">
        <v>1951</v>
      </c>
      <c r="B23" s="275" t="s">
        <v>12</v>
      </c>
    </row>
    <row r="24" spans="1:2" ht="36" customHeight="1">
      <c r="A24" s="274">
        <v>1952</v>
      </c>
      <c r="B24" s="275" t="s">
        <v>11</v>
      </c>
    </row>
    <row r="25" spans="1:2" ht="36" customHeight="1">
      <c r="A25" s="274">
        <v>1953</v>
      </c>
      <c r="B25" s="275" t="s">
        <v>15</v>
      </c>
    </row>
    <row r="26" spans="1:2" ht="36" customHeight="1">
      <c r="A26" s="274">
        <v>1954</v>
      </c>
      <c r="B26" s="275" t="s">
        <v>16</v>
      </c>
    </row>
    <row r="27" spans="1:2" ht="36" customHeight="1">
      <c r="A27" s="274">
        <v>1955</v>
      </c>
      <c r="B27" s="275" t="s">
        <v>17</v>
      </c>
    </row>
    <row r="28" spans="1:2" ht="36" customHeight="1">
      <c r="A28" s="274">
        <v>1956</v>
      </c>
      <c r="B28" s="275"/>
    </row>
    <row r="29" spans="1:2" ht="36" customHeight="1">
      <c r="A29" s="274">
        <v>1957</v>
      </c>
      <c r="B29" s="275" t="s">
        <v>18</v>
      </c>
    </row>
    <row r="30" spans="1:2">
      <c r="A30" s="268"/>
      <c r="B30" s="117"/>
    </row>
    <row r="31" spans="1:2">
      <c r="A31" s="263"/>
      <c r="B31" s="262"/>
    </row>
  </sheetData>
  <mergeCells count="1">
    <mergeCell ref="A1:B1"/>
  </mergeCells>
  <phoneticPr fontId="8" type="noConversion"/>
  <hyperlinks>
    <hyperlink ref="C1" location="Index!A1" display="Back"/>
  </hyperlinks>
  <printOptions horizontalCentered="1"/>
  <pageMargins left="0.75" right="0.75" top="1" bottom="1" header="0.5" footer="0.5"/>
  <extLst>
    <ext xmlns:mx="http://schemas.microsoft.com/office/mac/excel/2008/main" uri="{64002731-A6B0-56B0-2670-7721B7C09600}">
      <mx:PLV Mode="0" OnePage="0" WScale="10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8"/>
  </sheetPr>
  <dimension ref="A1:C16"/>
  <sheetViews>
    <sheetView workbookViewId="0">
      <selection activeCell="B18" sqref="B18"/>
    </sheetView>
  </sheetViews>
  <sheetFormatPr baseColWidth="10" defaultColWidth="10.7109375" defaultRowHeight="13" x14ac:dyDescent="0"/>
  <cols>
    <col min="1" max="1" width="10.7109375" style="260"/>
    <col min="2" max="2" width="70.42578125" style="260" customWidth="1"/>
    <col min="3" max="16384" width="10.7109375" style="260"/>
  </cols>
  <sheetData>
    <row r="1" spans="1:3" ht="17">
      <c r="A1" s="576" t="s">
        <v>607</v>
      </c>
      <c r="B1" s="576"/>
      <c r="C1" s="349" t="s">
        <v>678</v>
      </c>
    </row>
    <row r="2" spans="1:3">
      <c r="A2" s="117"/>
      <c r="B2" s="118"/>
    </row>
    <row r="3" spans="1:3">
      <c r="A3" s="259"/>
      <c r="B3" s="270"/>
    </row>
    <row r="4" spans="1:3" ht="30" customHeight="1">
      <c r="A4" s="276">
        <v>1946</v>
      </c>
      <c r="B4" s="275" t="s">
        <v>581</v>
      </c>
    </row>
    <row r="5" spans="1:3" ht="30" customHeight="1">
      <c r="A5" s="276">
        <v>1947</v>
      </c>
      <c r="B5" s="275" t="s">
        <v>581</v>
      </c>
    </row>
    <row r="6" spans="1:3" ht="30" customHeight="1">
      <c r="A6" s="276">
        <v>1948</v>
      </c>
      <c r="B6" s="275" t="s">
        <v>580</v>
      </c>
    </row>
    <row r="7" spans="1:3" ht="30" customHeight="1">
      <c r="A7" s="276">
        <v>1949</v>
      </c>
      <c r="B7" s="275"/>
    </row>
    <row r="8" spans="1:3" ht="30" customHeight="1">
      <c r="A8" s="276">
        <v>1950</v>
      </c>
      <c r="B8" s="275"/>
    </row>
    <row r="9" spans="1:3" ht="30" customHeight="1">
      <c r="A9" s="276">
        <v>1951</v>
      </c>
      <c r="B9" s="275"/>
    </row>
    <row r="10" spans="1:3" ht="30" customHeight="1">
      <c r="A10" s="276">
        <v>1952</v>
      </c>
      <c r="B10" s="275" t="s">
        <v>582</v>
      </c>
    </row>
    <row r="11" spans="1:3" ht="30" customHeight="1">
      <c r="A11" s="276">
        <v>1953</v>
      </c>
      <c r="B11" s="275" t="s">
        <v>583</v>
      </c>
    </row>
    <row r="12" spans="1:3" ht="30" customHeight="1">
      <c r="A12" s="276">
        <v>1954</v>
      </c>
      <c r="B12" s="275" t="s">
        <v>584</v>
      </c>
    </row>
    <row r="13" spans="1:3" ht="30" customHeight="1">
      <c r="A13" s="276">
        <v>1955</v>
      </c>
      <c r="B13" s="275" t="s">
        <v>585</v>
      </c>
    </row>
    <row r="14" spans="1:3" ht="30" customHeight="1">
      <c r="A14" s="276">
        <v>1956</v>
      </c>
      <c r="B14" s="275" t="s">
        <v>586</v>
      </c>
    </row>
    <row r="15" spans="1:3">
      <c r="A15" s="268"/>
      <c r="B15" s="117"/>
    </row>
    <row r="16" spans="1:3">
      <c r="B16" s="259"/>
    </row>
  </sheetData>
  <mergeCells count="1">
    <mergeCell ref="A1:B1"/>
  </mergeCells>
  <hyperlinks>
    <hyperlink ref="C1" location="Index!A1" display="Back"/>
  </hyperlinks>
  <pageMargins left="0.75" right="0.75" top="1" bottom="1" header="0.5" footer="0.5"/>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8"/>
    <pageSetUpPr fitToPage="1"/>
  </sheetPr>
  <dimension ref="A1:C6"/>
  <sheetViews>
    <sheetView workbookViewId="0">
      <selection sqref="A1:B1"/>
    </sheetView>
  </sheetViews>
  <sheetFormatPr baseColWidth="10" defaultColWidth="10.7109375" defaultRowHeight="13" x14ac:dyDescent="0"/>
  <cols>
    <col min="1" max="1" width="8.28515625" style="273" customWidth="1"/>
    <col min="2" max="2" width="73.42578125" style="273" customWidth="1"/>
    <col min="3" max="16384" width="10.7109375" style="273"/>
  </cols>
  <sheetData>
    <row r="1" spans="1:3" ht="17">
      <c r="A1" s="576" t="s">
        <v>691</v>
      </c>
      <c r="B1" s="576"/>
      <c r="C1" s="349" t="s">
        <v>678</v>
      </c>
    </row>
    <row r="2" spans="1:3">
      <c r="A2" s="117"/>
      <c r="B2" s="118"/>
    </row>
    <row r="3" spans="1:3">
      <c r="A3" s="271"/>
      <c r="B3" s="272"/>
    </row>
    <row r="4" spans="1:3" ht="36" customHeight="1">
      <c r="A4" s="274">
        <v>1945</v>
      </c>
      <c r="B4" s="275" t="s">
        <v>590</v>
      </c>
    </row>
    <row r="5" spans="1:3">
      <c r="A5" s="268"/>
      <c r="B5" s="117"/>
    </row>
    <row r="6" spans="1:3">
      <c r="B6" s="271"/>
    </row>
  </sheetData>
  <mergeCells count="1">
    <mergeCell ref="A1:B1"/>
  </mergeCells>
  <phoneticPr fontId="8" type="noConversion"/>
  <hyperlinks>
    <hyperlink ref="C1" location="Index!A1" display="Back"/>
  </hyperlinks>
  <printOptions horizontalCentered="1"/>
  <pageMargins left="0.75" right="0.75" top="1" bottom="1" header="0.5" footer="0.5"/>
  <extLst>
    <ext xmlns:mx="http://schemas.microsoft.com/office/mac/excel/2008/main" uri="{64002731-A6B0-56B0-2670-7721B7C09600}">
      <mx:PLV Mode="0" OnePage="0" WScale="10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8"/>
  </sheetPr>
  <dimension ref="A1:C36"/>
  <sheetViews>
    <sheetView workbookViewId="0">
      <selection activeCell="B32" sqref="B32"/>
    </sheetView>
  </sheetViews>
  <sheetFormatPr baseColWidth="10" defaultColWidth="10.7109375" defaultRowHeight="13" x14ac:dyDescent="0"/>
  <cols>
    <col min="1" max="1" width="10.7109375" style="318"/>
    <col min="2" max="2" width="75.28515625" style="318" customWidth="1"/>
    <col min="3" max="16384" width="10.7109375" style="318"/>
  </cols>
  <sheetData>
    <row r="1" spans="1:3" ht="17">
      <c r="A1" s="576" t="s">
        <v>648</v>
      </c>
      <c r="B1" s="576"/>
      <c r="C1" s="349" t="s">
        <v>678</v>
      </c>
    </row>
    <row r="2" spans="1:3">
      <c r="A2" s="117"/>
      <c r="B2" s="118"/>
    </row>
    <row r="3" spans="1:3">
      <c r="A3" s="316"/>
      <c r="B3" s="317"/>
    </row>
    <row r="4" spans="1:3" ht="36" customHeight="1">
      <c r="A4" s="331">
        <v>1920</v>
      </c>
      <c r="B4" s="332" t="s">
        <v>637</v>
      </c>
      <c r="C4" s="318" t="s">
        <v>638</v>
      </c>
    </row>
    <row r="5" spans="1:3" ht="36" customHeight="1">
      <c r="A5" s="331">
        <v>1921</v>
      </c>
      <c r="B5" s="332" t="s">
        <v>637</v>
      </c>
      <c r="C5" s="318" t="s">
        <v>638</v>
      </c>
    </row>
    <row r="6" spans="1:3" ht="36" customHeight="1">
      <c r="A6" s="331">
        <v>1922</v>
      </c>
      <c r="B6" s="332" t="s">
        <v>637</v>
      </c>
      <c r="C6" s="318" t="s">
        <v>638</v>
      </c>
    </row>
    <row r="7" spans="1:3" ht="36" customHeight="1">
      <c r="A7" s="331">
        <v>1923</v>
      </c>
      <c r="B7" s="333"/>
    </row>
    <row r="8" spans="1:3" ht="36" customHeight="1">
      <c r="A8" s="331">
        <v>1924</v>
      </c>
      <c r="B8" s="332" t="s">
        <v>639</v>
      </c>
    </row>
    <row r="9" spans="1:3" ht="36" customHeight="1">
      <c r="A9" s="331">
        <v>1925</v>
      </c>
      <c r="B9" s="332" t="s">
        <v>639</v>
      </c>
    </row>
    <row r="10" spans="1:3" ht="36" customHeight="1">
      <c r="A10" s="331">
        <v>1926</v>
      </c>
      <c r="B10" s="332" t="s">
        <v>639</v>
      </c>
    </row>
    <row r="11" spans="1:3" ht="36" customHeight="1">
      <c r="A11" s="331">
        <v>1927</v>
      </c>
      <c r="B11" s="332" t="s">
        <v>639</v>
      </c>
    </row>
    <row r="12" spans="1:3" ht="36" customHeight="1">
      <c r="A12" s="331">
        <v>1928</v>
      </c>
      <c r="B12" s="332" t="s">
        <v>639</v>
      </c>
    </row>
    <row r="13" spans="1:3" ht="36" customHeight="1">
      <c r="A13" s="331">
        <v>1929</v>
      </c>
      <c r="B13" s="332" t="s">
        <v>639</v>
      </c>
    </row>
    <row r="14" spans="1:3" ht="36" customHeight="1">
      <c r="A14" s="331">
        <v>1930</v>
      </c>
      <c r="B14" s="332" t="s">
        <v>640</v>
      </c>
    </row>
    <row r="15" spans="1:3" ht="36" customHeight="1">
      <c r="A15" s="331">
        <v>1931</v>
      </c>
      <c r="B15" s="332" t="s">
        <v>641</v>
      </c>
    </row>
    <row r="16" spans="1:3" ht="36" customHeight="1">
      <c r="A16" s="331">
        <v>1932</v>
      </c>
      <c r="B16" s="332" t="s">
        <v>641</v>
      </c>
    </row>
    <row r="17" spans="1:2" ht="36" customHeight="1">
      <c r="A17" s="331">
        <v>1933</v>
      </c>
      <c r="B17" s="332" t="s">
        <v>641</v>
      </c>
    </row>
    <row r="18" spans="1:2" ht="36" customHeight="1">
      <c r="A18" s="331">
        <v>1934</v>
      </c>
      <c r="B18" s="332" t="s">
        <v>642</v>
      </c>
    </row>
    <row r="19" spans="1:2" ht="36" customHeight="1">
      <c r="A19" s="331">
        <v>1935</v>
      </c>
      <c r="B19" s="332" t="s">
        <v>642</v>
      </c>
    </row>
    <row r="20" spans="1:2" ht="36" customHeight="1">
      <c r="A20" s="331">
        <v>1936</v>
      </c>
      <c r="B20" s="332" t="s">
        <v>642</v>
      </c>
    </row>
    <row r="21" spans="1:2" ht="36" customHeight="1">
      <c r="A21" s="331">
        <v>1937</v>
      </c>
      <c r="B21" s="332" t="s">
        <v>643</v>
      </c>
    </row>
    <row r="22" spans="1:2" ht="36" customHeight="1">
      <c r="A22" s="331">
        <v>1938</v>
      </c>
      <c r="B22" s="332" t="s">
        <v>643</v>
      </c>
    </row>
    <row r="23" spans="1:2" ht="36" customHeight="1">
      <c r="A23" s="331">
        <v>1939</v>
      </c>
      <c r="B23" s="332" t="s">
        <v>644</v>
      </c>
    </row>
    <row r="24" spans="1:2" ht="36" customHeight="1">
      <c r="A24" s="331">
        <v>1940</v>
      </c>
      <c r="B24" s="332" t="s">
        <v>644</v>
      </c>
    </row>
    <row r="25" spans="1:2" ht="36" customHeight="1">
      <c r="A25" s="331">
        <v>1941</v>
      </c>
      <c r="B25" s="333" t="s">
        <v>645</v>
      </c>
    </row>
    <row r="26" spans="1:2" ht="36" customHeight="1">
      <c r="A26" s="331">
        <v>1942</v>
      </c>
      <c r="B26" s="332" t="s">
        <v>645</v>
      </c>
    </row>
    <row r="27" spans="1:2" ht="36" customHeight="1">
      <c r="A27" s="331">
        <v>1943</v>
      </c>
      <c r="B27" s="333" t="s">
        <v>646</v>
      </c>
    </row>
    <row r="28" spans="1:2" ht="36" customHeight="1">
      <c r="A28" s="331">
        <v>1944</v>
      </c>
      <c r="B28" s="333" t="s">
        <v>646</v>
      </c>
    </row>
    <row r="29" spans="1:2" ht="36" customHeight="1">
      <c r="A29" s="331">
        <v>1945</v>
      </c>
      <c r="B29" s="333" t="s">
        <v>646</v>
      </c>
    </row>
    <row r="30" spans="1:2" ht="36" customHeight="1">
      <c r="A30" s="331">
        <v>1946</v>
      </c>
      <c r="B30" s="333" t="s">
        <v>647</v>
      </c>
    </row>
    <row r="31" spans="1:2" ht="36" customHeight="1">
      <c r="A31" s="331">
        <v>1947</v>
      </c>
      <c r="B31" s="333" t="s">
        <v>647</v>
      </c>
    </row>
    <row r="32" spans="1:2" ht="24">
      <c r="A32" s="331">
        <v>1948</v>
      </c>
      <c r="B32" s="405" t="s">
        <v>647</v>
      </c>
    </row>
    <row r="33" spans="1:2">
      <c r="A33" s="331"/>
      <c r="B33" s="405"/>
    </row>
    <row r="34" spans="1:2">
      <c r="A34" s="331"/>
      <c r="B34" s="405" t="s">
        <v>790</v>
      </c>
    </row>
    <row r="35" spans="1:2" ht="24">
      <c r="A35" s="331">
        <v>1949</v>
      </c>
      <c r="B35" s="405" t="s">
        <v>791</v>
      </c>
    </row>
    <row r="36" spans="1:2" ht="24">
      <c r="A36" s="406">
        <v>1950</v>
      </c>
      <c r="B36" s="407" t="s">
        <v>791</v>
      </c>
    </row>
  </sheetData>
  <mergeCells count="1">
    <mergeCell ref="A1:B1"/>
  </mergeCells>
  <hyperlinks>
    <hyperlink ref="C1" location="Index!A1" display="Back"/>
  </hyperlinks>
  <pageMargins left="0.75" right="0.75" top="1" bottom="1" header="0.5" footer="0.5"/>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8"/>
  </sheetPr>
  <dimension ref="A1:AR34"/>
  <sheetViews>
    <sheetView showGridLines="0" workbookViewId="0">
      <selection activeCell="AO1" sqref="AO1"/>
    </sheetView>
  </sheetViews>
  <sheetFormatPr baseColWidth="10" defaultRowHeight="13" x14ac:dyDescent="0"/>
  <cols>
    <col min="2" max="2" width="3" style="164" customWidth="1"/>
    <col min="3" max="39" width="3" customWidth="1"/>
    <col min="40" max="40" width="3" style="164" customWidth="1"/>
  </cols>
  <sheetData>
    <row r="1" spans="1:44" s="367" customFormat="1">
      <c r="A1" s="3" t="s">
        <v>950</v>
      </c>
      <c r="B1" s="376"/>
      <c r="C1" s="376"/>
      <c r="D1" s="376"/>
      <c r="E1" s="376"/>
      <c r="F1" s="376"/>
      <c r="G1" s="376"/>
      <c r="AO1" s="349" t="s">
        <v>678</v>
      </c>
    </row>
    <row r="2" spans="1:44" s="414" customFormat="1">
      <c r="A2" s="3"/>
      <c r="B2" s="376"/>
      <c r="C2" s="376"/>
      <c r="D2" s="376"/>
      <c r="E2" s="376"/>
      <c r="F2" s="376"/>
      <c r="G2" s="376"/>
    </row>
    <row r="3" spans="1:44">
      <c r="A3" s="414" t="s">
        <v>471</v>
      </c>
      <c r="B3" s="414">
        <v>19</v>
      </c>
      <c r="C3" s="165">
        <v>20</v>
      </c>
      <c r="D3" s="414">
        <v>21</v>
      </c>
      <c r="E3" s="414">
        <f>D3+1</f>
        <v>22</v>
      </c>
      <c r="F3" s="414">
        <f t="shared" ref="F3" si="0">E3+1</f>
        <v>23</v>
      </c>
      <c r="G3" s="414">
        <f t="shared" ref="G3" si="1">F3+1</f>
        <v>24</v>
      </c>
      <c r="H3" s="414">
        <f t="shared" ref="H3" si="2">G3+1</f>
        <v>25</v>
      </c>
      <c r="I3" s="414">
        <f t="shared" ref="I3" si="3">H3+1</f>
        <v>26</v>
      </c>
      <c r="J3" s="414">
        <f t="shared" ref="J3" si="4">I3+1</f>
        <v>27</v>
      </c>
      <c r="K3" s="414">
        <f t="shared" ref="K3" si="5">J3+1</f>
        <v>28</v>
      </c>
      <c r="L3" s="414">
        <f t="shared" ref="L3" si="6">K3+1</f>
        <v>29</v>
      </c>
      <c r="M3" s="414">
        <f t="shared" ref="M3" si="7">L3+1</f>
        <v>30</v>
      </c>
      <c r="N3" s="414">
        <f t="shared" ref="N3" si="8">M3+1</f>
        <v>31</v>
      </c>
      <c r="O3" s="414">
        <f t="shared" ref="O3" si="9">N3+1</f>
        <v>32</v>
      </c>
      <c r="P3" s="414">
        <f t="shared" ref="P3" si="10">O3+1</f>
        <v>33</v>
      </c>
      <c r="Q3" s="414">
        <f t="shared" ref="Q3" si="11">P3+1</f>
        <v>34</v>
      </c>
      <c r="R3" s="414">
        <f t="shared" ref="R3" si="12">Q3+1</f>
        <v>35</v>
      </c>
      <c r="S3" s="414">
        <f t="shared" ref="S3" si="13">R3+1</f>
        <v>36</v>
      </c>
      <c r="T3" s="414">
        <f t="shared" ref="T3" si="14">S3+1</f>
        <v>37</v>
      </c>
      <c r="U3" s="414">
        <f t="shared" ref="U3" si="15">T3+1</f>
        <v>38</v>
      </c>
      <c r="V3" s="414">
        <f>U3+1</f>
        <v>39</v>
      </c>
      <c r="W3" s="414">
        <f t="shared" ref="W3" si="16">V3+1</f>
        <v>40</v>
      </c>
      <c r="X3" s="414">
        <f t="shared" ref="X3" si="17">W3+1</f>
        <v>41</v>
      </c>
      <c r="Y3" s="414">
        <f t="shared" ref="Y3" si="18">X3+1</f>
        <v>42</v>
      </c>
      <c r="Z3" s="414">
        <f t="shared" ref="Z3" si="19">Y3+1</f>
        <v>43</v>
      </c>
      <c r="AA3" s="414">
        <f t="shared" ref="AA3" si="20">Z3+1</f>
        <v>44</v>
      </c>
      <c r="AB3" s="414">
        <f t="shared" ref="AB3" si="21">AA3+1</f>
        <v>45</v>
      </c>
      <c r="AC3" s="414">
        <f t="shared" ref="AC3" si="22">AB3+1</f>
        <v>46</v>
      </c>
      <c r="AD3" s="414">
        <f t="shared" ref="AD3" si="23">AC3+1</f>
        <v>47</v>
      </c>
      <c r="AE3" s="414">
        <f t="shared" ref="AE3" si="24">AD3+1</f>
        <v>48</v>
      </c>
      <c r="AF3" s="414">
        <f>AE3+1</f>
        <v>49</v>
      </c>
      <c r="AG3" s="414">
        <f t="shared" ref="AG3" si="25">AF3+1</f>
        <v>50</v>
      </c>
      <c r="AH3" s="414">
        <f t="shared" ref="AH3" si="26">AG3+1</f>
        <v>51</v>
      </c>
      <c r="AI3" s="414">
        <f t="shared" ref="AI3" si="27">AH3+1</f>
        <v>52</v>
      </c>
      <c r="AJ3" s="414">
        <f t="shared" ref="AJ3" si="28">AI3+1</f>
        <v>53</v>
      </c>
      <c r="AK3" s="414">
        <f t="shared" ref="AK3" si="29">AJ3+1</f>
        <v>54</v>
      </c>
      <c r="AL3" s="414">
        <f t="shared" ref="AL3" si="30">AK3+1</f>
        <v>55</v>
      </c>
      <c r="AM3" s="414">
        <f t="shared" ref="AM3" si="31">AL3+1</f>
        <v>56</v>
      </c>
      <c r="AN3" s="414">
        <f t="shared" ref="AN3" si="32">AM3+1</f>
        <v>57</v>
      </c>
    </row>
    <row r="4" spans="1:44">
      <c r="A4" s="414" t="s">
        <v>22</v>
      </c>
      <c r="B4" s="414"/>
      <c r="C4" s="414"/>
      <c r="D4" s="414"/>
      <c r="E4" s="414"/>
      <c r="F4" s="414"/>
      <c r="G4" s="414"/>
      <c r="H4" s="414"/>
      <c r="I4" s="414"/>
      <c r="J4" s="414"/>
      <c r="K4" s="414"/>
      <c r="L4" s="414"/>
      <c r="M4" s="414"/>
      <c r="N4" s="414"/>
      <c r="O4" s="169"/>
      <c r="P4" s="169"/>
      <c r="Q4" s="169"/>
      <c r="R4" s="169"/>
      <c r="S4" s="169"/>
      <c r="T4" s="169"/>
      <c r="U4" s="169"/>
      <c r="V4" s="169"/>
      <c r="W4" s="169"/>
      <c r="X4" s="169"/>
      <c r="Y4" s="414"/>
      <c r="Z4" s="414"/>
      <c r="AA4" s="414"/>
      <c r="AB4" s="6"/>
      <c r="AC4" s="169"/>
      <c r="AD4" s="169"/>
      <c r="AE4" s="169"/>
      <c r="AF4" s="169"/>
      <c r="AG4" s="169"/>
      <c r="AH4" s="169"/>
      <c r="AI4" s="169"/>
      <c r="AJ4" s="169"/>
      <c r="AK4" s="169"/>
      <c r="AL4" s="169"/>
      <c r="AM4" s="419"/>
      <c r="AN4" s="169"/>
    </row>
    <row r="5" spans="1:44">
      <c r="A5" s="414" t="s">
        <v>443</v>
      </c>
      <c r="B5" s="414"/>
      <c r="C5" s="414"/>
      <c r="D5" s="414"/>
      <c r="E5" s="414"/>
      <c r="F5" s="414"/>
      <c r="G5" s="414"/>
      <c r="H5" s="414"/>
      <c r="I5" s="414"/>
      <c r="J5" s="414"/>
      <c r="K5" s="414"/>
      <c r="L5" s="414"/>
      <c r="M5" s="414"/>
      <c r="N5" s="414"/>
      <c r="O5" s="414"/>
      <c r="P5" s="414"/>
      <c r="Q5" s="414"/>
      <c r="R5" s="414"/>
      <c r="S5" s="414"/>
      <c r="T5" s="414"/>
      <c r="U5" s="414"/>
      <c r="V5" s="414"/>
      <c r="W5" s="414"/>
      <c r="X5" s="414"/>
      <c r="Y5" s="414"/>
      <c r="Z5" s="414"/>
      <c r="AA5" s="414"/>
      <c r="AB5" s="414"/>
      <c r="AC5" s="170"/>
      <c r="AD5" s="169"/>
      <c r="AE5" s="169"/>
      <c r="AF5" s="419"/>
      <c r="AG5" s="419"/>
      <c r="AH5" s="419"/>
      <c r="AI5" s="169"/>
      <c r="AJ5" s="169"/>
      <c r="AK5" s="169"/>
      <c r="AL5" s="169"/>
      <c r="AM5" s="169"/>
      <c r="AN5" s="414"/>
    </row>
    <row r="6" spans="1:44">
      <c r="A6" s="414" t="s">
        <v>481</v>
      </c>
      <c r="B6" s="414"/>
      <c r="C6" s="414"/>
      <c r="D6" s="414"/>
      <c r="E6" s="414"/>
      <c r="F6" s="414"/>
      <c r="G6" s="414"/>
      <c r="H6" s="414"/>
      <c r="I6" s="414"/>
      <c r="J6" s="414"/>
      <c r="K6" s="414"/>
      <c r="L6" s="414"/>
      <c r="M6" s="414"/>
      <c r="N6" s="414"/>
      <c r="O6" s="414"/>
      <c r="P6" s="414"/>
      <c r="Q6" s="414"/>
      <c r="R6" s="414"/>
      <c r="S6" s="414"/>
      <c r="T6" s="414"/>
      <c r="U6" s="414"/>
      <c r="V6" s="414"/>
      <c r="W6" s="414"/>
      <c r="X6" s="414"/>
      <c r="Y6" s="414"/>
      <c r="Z6" s="414"/>
      <c r="AA6" s="414"/>
      <c r="AB6" s="169"/>
      <c r="AC6" s="414"/>
      <c r="AD6" s="414"/>
      <c r="AE6" s="414"/>
      <c r="AF6" s="414"/>
      <c r="AG6" s="414"/>
      <c r="AH6" s="414"/>
      <c r="AI6" s="414"/>
      <c r="AJ6" s="414"/>
      <c r="AK6" s="414"/>
      <c r="AL6" s="414"/>
      <c r="AM6" s="414"/>
      <c r="AN6" s="414"/>
    </row>
    <row r="7" spans="1:44">
      <c r="A7" s="414" t="s">
        <v>787</v>
      </c>
      <c r="B7" s="168"/>
      <c r="C7" s="168"/>
      <c r="D7" s="168"/>
      <c r="E7" s="415" t="s">
        <v>472</v>
      </c>
      <c r="I7" s="168"/>
      <c r="J7" s="168"/>
      <c r="K7" s="168"/>
      <c r="L7" s="168"/>
      <c r="M7" s="168"/>
      <c r="N7" s="168"/>
      <c r="O7" s="168"/>
      <c r="P7" s="168"/>
      <c r="Q7" s="168"/>
      <c r="R7" s="168"/>
      <c r="S7" s="414"/>
      <c r="T7" s="169"/>
      <c r="U7" s="169"/>
      <c r="V7" s="169"/>
      <c r="W7" s="169"/>
      <c r="X7" s="414"/>
      <c r="Y7" s="169"/>
      <c r="Z7" s="169"/>
      <c r="AA7" s="169"/>
      <c r="AB7" s="169"/>
      <c r="AC7" s="447"/>
      <c r="AD7" s="169"/>
      <c r="AE7" s="431"/>
      <c r="AF7" s="169"/>
      <c r="AG7" s="414"/>
      <c r="AH7" s="414"/>
      <c r="AI7" s="414"/>
      <c r="AJ7" s="414"/>
      <c r="AK7" s="414"/>
      <c r="AL7" s="414"/>
      <c r="AM7" s="414"/>
      <c r="AN7" s="414"/>
    </row>
    <row r="8" spans="1:44">
      <c r="A8" s="414" t="s">
        <v>474</v>
      </c>
      <c r="B8" s="168"/>
      <c r="C8" s="168"/>
      <c r="D8" s="168"/>
      <c r="E8" s="168"/>
      <c r="F8" s="168"/>
      <c r="G8" s="168"/>
      <c r="H8" s="168"/>
      <c r="I8" s="168"/>
      <c r="J8" s="168"/>
      <c r="K8" s="168"/>
      <c r="L8" s="168"/>
      <c r="M8" s="168"/>
      <c r="N8" s="168"/>
      <c r="O8" s="168"/>
      <c r="P8" s="168"/>
      <c r="Q8" s="168"/>
      <c r="R8" s="168"/>
      <c r="S8" s="168"/>
      <c r="T8" s="168"/>
      <c r="U8" s="416"/>
      <c r="V8" s="416"/>
      <c r="W8" s="416"/>
      <c r="X8" s="416"/>
      <c r="Y8" s="416"/>
      <c r="Z8" s="414"/>
      <c r="AA8" s="414"/>
      <c r="AB8" s="414"/>
      <c r="AC8" s="414"/>
      <c r="AD8" s="414"/>
      <c r="AE8" s="414"/>
      <c r="AF8" s="414"/>
      <c r="AG8" s="414"/>
      <c r="AH8" s="414"/>
      <c r="AI8" s="414"/>
      <c r="AJ8" s="414"/>
      <c r="AK8" s="414"/>
      <c r="AL8" s="414"/>
      <c r="AM8" s="414"/>
      <c r="AN8" s="414"/>
    </row>
    <row r="9" spans="1:44">
      <c r="A9" s="414" t="s">
        <v>473</v>
      </c>
      <c r="B9" s="414"/>
      <c r="C9" s="415"/>
      <c r="D9" s="168"/>
      <c r="E9" s="168"/>
      <c r="F9" s="168"/>
      <c r="G9" s="168"/>
      <c r="H9" s="168"/>
      <c r="I9" s="168"/>
      <c r="J9" s="168"/>
      <c r="K9" s="168"/>
      <c r="L9" s="168"/>
      <c r="M9" s="168"/>
      <c r="N9" s="168"/>
      <c r="O9" s="168"/>
      <c r="P9" s="168"/>
      <c r="Q9" s="168"/>
      <c r="R9" s="168"/>
      <c r="S9" s="168"/>
      <c r="T9" s="168"/>
      <c r="U9" s="168"/>
      <c r="V9" s="168"/>
      <c r="W9" s="416"/>
      <c r="X9" s="416"/>
      <c r="Y9" s="416"/>
      <c r="Z9" s="416"/>
      <c r="AA9" s="414"/>
      <c r="AB9" s="414"/>
      <c r="AC9" s="414"/>
      <c r="AD9" s="414"/>
      <c r="AE9" s="414"/>
      <c r="AF9" s="414"/>
      <c r="AG9" s="414"/>
      <c r="AH9" s="414"/>
      <c r="AI9" s="414"/>
      <c r="AJ9" s="414"/>
      <c r="AK9" s="414"/>
      <c r="AL9" s="414"/>
      <c r="AM9" s="414"/>
      <c r="AN9" s="414"/>
    </row>
    <row r="10" spans="1:44">
      <c r="A10" s="414" t="s">
        <v>802</v>
      </c>
      <c r="B10" s="168"/>
      <c r="C10" s="168"/>
      <c r="D10" s="168"/>
      <c r="E10" s="415"/>
      <c r="F10" s="168"/>
      <c r="G10" s="168"/>
      <c r="H10" s="168"/>
      <c r="I10" s="168"/>
      <c r="J10" s="168"/>
      <c r="K10" s="168"/>
      <c r="L10" s="168"/>
      <c r="M10" s="168"/>
      <c r="N10" s="168"/>
      <c r="O10" s="168"/>
      <c r="P10" s="168"/>
      <c r="Q10" s="168"/>
      <c r="R10" s="168"/>
      <c r="S10" s="168"/>
      <c r="T10" s="169"/>
      <c r="U10" s="169"/>
      <c r="V10" s="169"/>
      <c r="W10" s="169"/>
      <c r="X10" s="169"/>
      <c r="Y10" s="169"/>
      <c r="Z10" s="169"/>
      <c r="AA10" s="169"/>
      <c r="AB10" s="169"/>
      <c r="AC10" s="447"/>
      <c r="AD10" s="414"/>
      <c r="AE10" s="414"/>
      <c r="AF10" s="414"/>
      <c r="AG10" s="414"/>
      <c r="AH10" s="414"/>
      <c r="AI10" s="414"/>
      <c r="AJ10" s="414"/>
      <c r="AK10" s="414"/>
      <c r="AL10" s="414"/>
      <c r="AM10" s="414"/>
      <c r="AN10" s="414"/>
    </row>
    <row r="11" spans="1:44">
      <c r="A11" s="414" t="s">
        <v>475</v>
      </c>
      <c r="B11" s="414"/>
      <c r="C11" s="168"/>
      <c r="D11" s="168"/>
      <c r="E11" s="168"/>
      <c r="F11" s="168"/>
      <c r="G11" s="168"/>
      <c r="H11" s="168"/>
      <c r="I11" s="168"/>
      <c r="J11" s="168"/>
      <c r="K11" s="168"/>
      <c r="L11" s="168"/>
      <c r="M11" s="168"/>
      <c r="N11" s="168"/>
      <c r="O11" s="168"/>
      <c r="P11" s="168"/>
      <c r="Q11" s="168"/>
      <c r="R11" s="168"/>
      <c r="S11" s="168"/>
      <c r="T11" s="168"/>
      <c r="U11" s="416"/>
      <c r="V11" s="416"/>
      <c r="W11" s="416"/>
      <c r="X11" s="416"/>
      <c r="Y11" s="416"/>
      <c r="Z11" s="414"/>
      <c r="AA11" s="414"/>
      <c r="AB11" s="414"/>
      <c r="AC11" s="414"/>
      <c r="AD11" s="414"/>
      <c r="AE11" s="414"/>
      <c r="AF11" s="414"/>
      <c r="AG11" s="414"/>
      <c r="AH11" s="414"/>
      <c r="AI11" s="414"/>
      <c r="AJ11" s="414"/>
      <c r="AK11" s="414"/>
      <c r="AL11" s="414"/>
      <c r="AM11" s="414"/>
      <c r="AN11" s="414"/>
    </row>
    <row r="12" spans="1:44">
      <c r="A12" s="155" t="s">
        <v>800</v>
      </c>
      <c r="B12" s="414"/>
      <c r="C12" s="414"/>
      <c r="D12" s="414"/>
      <c r="E12" s="414"/>
      <c r="F12" s="414"/>
      <c r="G12" s="414"/>
      <c r="H12" s="414"/>
      <c r="I12" s="414"/>
      <c r="J12" s="414"/>
      <c r="K12" s="414"/>
      <c r="L12" s="414"/>
      <c r="M12" s="414"/>
      <c r="N12" s="414"/>
      <c r="O12" s="414"/>
      <c r="P12" s="414"/>
      <c r="Q12" s="414"/>
      <c r="R12" s="414"/>
      <c r="S12" s="414"/>
      <c r="T12" s="414"/>
      <c r="U12" s="414"/>
      <c r="V12" s="414"/>
      <c r="W12" s="414"/>
      <c r="X12" s="414"/>
      <c r="Y12" s="414"/>
      <c r="Z12" s="414"/>
      <c r="AA12" s="414"/>
      <c r="AB12" s="414"/>
      <c r="AC12" s="414"/>
      <c r="AD12" s="414"/>
      <c r="AE12" s="414"/>
      <c r="AF12" s="414"/>
      <c r="AG12" s="414"/>
      <c r="AH12" s="414"/>
      <c r="AI12" s="414"/>
      <c r="AJ12" s="414"/>
      <c r="AK12" s="414"/>
      <c r="AL12" s="414"/>
      <c r="AM12" s="414"/>
      <c r="AN12" s="414"/>
    </row>
    <row r="13" spans="1:44" s="367" customFormat="1">
      <c r="A13" s="375"/>
    </row>
    <row r="14" spans="1:44">
      <c r="A14" t="s">
        <v>471</v>
      </c>
      <c r="B14" s="164">
        <v>19</v>
      </c>
      <c r="C14" s="165">
        <v>20</v>
      </c>
      <c r="D14">
        <v>21</v>
      </c>
      <c r="E14">
        <f>D14+1</f>
        <v>22</v>
      </c>
      <c r="F14" s="164">
        <f t="shared" ref="F14:AN14" si="33">E14+1</f>
        <v>23</v>
      </c>
      <c r="G14" s="164">
        <f t="shared" si="33"/>
        <v>24</v>
      </c>
      <c r="H14" s="164">
        <f t="shared" si="33"/>
        <v>25</v>
      </c>
      <c r="I14" s="164">
        <f t="shared" si="33"/>
        <v>26</v>
      </c>
      <c r="J14" s="164">
        <f t="shared" si="33"/>
        <v>27</v>
      </c>
      <c r="K14" s="164">
        <f t="shared" si="33"/>
        <v>28</v>
      </c>
      <c r="L14" s="164">
        <f t="shared" si="33"/>
        <v>29</v>
      </c>
      <c r="M14" s="164">
        <f t="shared" si="33"/>
        <v>30</v>
      </c>
      <c r="N14" s="164">
        <f t="shared" si="33"/>
        <v>31</v>
      </c>
      <c r="O14" s="164">
        <f t="shared" si="33"/>
        <v>32</v>
      </c>
      <c r="P14" s="164">
        <f t="shared" si="33"/>
        <v>33</v>
      </c>
      <c r="Q14" s="164">
        <f t="shared" si="33"/>
        <v>34</v>
      </c>
      <c r="R14" s="164">
        <f t="shared" si="33"/>
        <v>35</v>
      </c>
      <c r="S14" s="164">
        <f t="shared" si="33"/>
        <v>36</v>
      </c>
      <c r="T14" s="164">
        <f t="shared" si="33"/>
        <v>37</v>
      </c>
      <c r="U14" s="164">
        <f t="shared" si="33"/>
        <v>38</v>
      </c>
      <c r="V14" s="164">
        <f>U14+1</f>
        <v>39</v>
      </c>
      <c r="W14" s="164">
        <f t="shared" si="33"/>
        <v>40</v>
      </c>
      <c r="X14" s="164">
        <f t="shared" si="33"/>
        <v>41</v>
      </c>
      <c r="Y14" s="164">
        <f t="shared" si="33"/>
        <v>42</v>
      </c>
      <c r="Z14" s="164">
        <f t="shared" si="33"/>
        <v>43</v>
      </c>
      <c r="AA14" s="164">
        <f t="shared" si="33"/>
        <v>44</v>
      </c>
      <c r="AB14" s="164">
        <f t="shared" si="33"/>
        <v>45</v>
      </c>
      <c r="AC14" s="164">
        <f t="shared" si="33"/>
        <v>46</v>
      </c>
      <c r="AD14" s="164">
        <f t="shared" si="33"/>
        <v>47</v>
      </c>
      <c r="AE14" s="164">
        <f t="shared" si="33"/>
        <v>48</v>
      </c>
      <c r="AF14" s="164">
        <f>AE14+1</f>
        <v>49</v>
      </c>
      <c r="AG14" s="164">
        <f t="shared" si="33"/>
        <v>50</v>
      </c>
      <c r="AH14" s="164">
        <f t="shared" si="33"/>
        <v>51</v>
      </c>
      <c r="AI14" s="164">
        <f t="shared" si="33"/>
        <v>52</v>
      </c>
      <c r="AJ14" s="164">
        <f t="shared" si="33"/>
        <v>53</v>
      </c>
      <c r="AK14" s="164">
        <f t="shared" si="33"/>
        <v>54</v>
      </c>
      <c r="AL14" s="164">
        <f t="shared" si="33"/>
        <v>55</v>
      </c>
      <c r="AM14" s="164">
        <f t="shared" si="33"/>
        <v>56</v>
      </c>
      <c r="AN14" s="164">
        <f t="shared" si="33"/>
        <v>57</v>
      </c>
      <c r="AO14" s="349"/>
      <c r="AP14" s="164"/>
      <c r="AQ14" s="164"/>
      <c r="AR14" s="164"/>
    </row>
    <row r="15" spans="1:44">
      <c r="A15" t="s">
        <v>22</v>
      </c>
      <c r="O15" s="168"/>
      <c r="P15" s="168"/>
      <c r="Q15" s="168"/>
      <c r="R15" s="168"/>
      <c r="S15" s="168"/>
      <c r="T15" s="168"/>
      <c r="U15" s="168"/>
      <c r="V15" s="168"/>
      <c r="W15" s="168"/>
      <c r="X15" s="168"/>
      <c r="AB15" s="6"/>
      <c r="AC15" s="168"/>
      <c r="AD15" s="169"/>
      <c r="AE15" s="169"/>
      <c r="AF15" s="169"/>
      <c r="AG15" s="169"/>
      <c r="AH15" s="169"/>
      <c r="AI15" s="169"/>
      <c r="AJ15" s="169"/>
      <c r="AK15" s="169"/>
      <c r="AL15" s="169"/>
      <c r="AM15" s="419"/>
      <c r="AN15" s="169"/>
    </row>
    <row r="16" spans="1:44">
      <c r="A16" t="s">
        <v>443</v>
      </c>
      <c r="AC16" s="170"/>
      <c r="AD16" s="169"/>
      <c r="AE16" s="169"/>
      <c r="AF16" s="419"/>
      <c r="AG16" s="419"/>
      <c r="AH16" s="419"/>
      <c r="AI16" s="169"/>
      <c r="AJ16" s="169"/>
      <c r="AK16" s="169"/>
      <c r="AL16" s="169"/>
      <c r="AM16" s="168"/>
    </row>
    <row r="17" spans="1:40">
      <c r="A17" t="s">
        <v>481</v>
      </c>
      <c r="AB17" s="169"/>
    </row>
    <row r="18" spans="1:40">
      <c r="A18" t="s">
        <v>787</v>
      </c>
      <c r="B18" s="170"/>
      <c r="C18" s="170"/>
      <c r="D18" s="170"/>
      <c r="E18" s="414"/>
      <c r="F18" s="414"/>
      <c r="G18" s="414"/>
      <c r="H18" s="414"/>
      <c r="I18" s="170"/>
      <c r="J18" s="170"/>
      <c r="K18" s="170"/>
      <c r="L18" s="170"/>
      <c r="M18" s="170"/>
      <c r="N18" s="170"/>
      <c r="O18" s="170"/>
      <c r="P18" s="170"/>
      <c r="Q18" s="170"/>
      <c r="R18" s="170"/>
      <c r="T18" s="416"/>
      <c r="U18" s="416"/>
      <c r="V18" s="416"/>
      <c r="W18" s="416"/>
      <c r="X18" s="164"/>
      <c r="Y18" s="168"/>
      <c r="Z18" s="168"/>
      <c r="AA18" s="416"/>
      <c r="AB18" s="416"/>
      <c r="AC18" s="447"/>
      <c r="AD18" s="416"/>
      <c r="AE18" s="431"/>
      <c r="AF18" s="168"/>
    </row>
    <row r="19" spans="1:40">
      <c r="A19" t="s">
        <v>474</v>
      </c>
      <c r="B19" s="170"/>
      <c r="C19" s="170"/>
      <c r="D19" s="170"/>
      <c r="E19" s="170"/>
      <c r="F19" s="170"/>
      <c r="G19" s="170"/>
      <c r="H19" s="170"/>
      <c r="I19" s="170"/>
      <c r="J19" s="170"/>
      <c r="K19" s="170"/>
      <c r="L19" s="170"/>
      <c r="M19" s="170"/>
      <c r="N19" s="170"/>
      <c r="O19" s="170"/>
      <c r="P19" s="170"/>
      <c r="Q19" s="170"/>
      <c r="R19" s="170"/>
      <c r="S19" s="170"/>
      <c r="T19" s="170"/>
      <c r="U19" s="416"/>
      <c r="V19" s="416"/>
      <c r="W19" s="416"/>
      <c r="X19" s="416"/>
      <c r="Y19" s="168"/>
    </row>
    <row r="20" spans="1:40">
      <c r="A20" t="s">
        <v>473</v>
      </c>
      <c r="B20" s="414"/>
      <c r="C20" s="415"/>
      <c r="D20" s="168"/>
      <c r="E20" s="170"/>
      <c r="F20" s="170"/>
      <c r="G20" s="170"/>
      <c r="H20" s="170"/>
      <c r="I20" s="170"/>
      <c r="J20" s="170"/>
      <c r="K20" s="170"/>
      <c r="L20" s="170"/>
      <c r="M20" s="170"/>
      <c r="N20" s="170"/>
      <c r="O20" s="170"/>
      <c r="P20" s="170"/>
      <c r="Q20" s="170"/>
      <c r="R20" s="170"/>
      <c r="S20" s="170"/>
      <c r="T20" s="170"/>
      <c r="U20" s="170"/>
      <c r="V20" s="170"/>
      <c r="W20" s="416"/>
      <c r="X20" s="416"/>
      <c r="Y20" s="168"/>
      <c r="Z20" s="168"/>
    </row>
    <row r="21" spans="1:40">
      <c r="A21" s="419" t="s">
        <v>802</v>
      </c>
      <c r="B21" s="168"/>
      <c r="C21" s="168"/>
      <c r="D21" s="168"/>
      <c r="E21" s="415"/>
      <c r="F21" s="170"/>
      <c r="G21" s="170"/>
      <c r="H21" s="170"/>
      <c r="I21" s="170"/>
      <c r="J21" s="170"/>
      <c r="K21" s="170"/>
      <c r="L21" s="170"/>
      <c r="M21" s="170"/>
      <c r="N21" s="170"/>
      <c r="O21" s="170"/>
      <c r="P21" s="170"/>
      <c r="Q21" s="170"/>
      <c r="R21" s="170"/>
      <c r="S21" s="168"/>
      <c r="T21" s="416"/>
      <c r="U21" s="416"/>
      <c r="V21" s="416"/>
      <c r="W21" s="416"/>
      <c r="X21" s="416"/>
      <c r="Y21" s="168"/>
      <c r="Z21" s="168"/>
      <c r="AA21" s="168"/>
      <c r="AB21" s="168"/>
      <c r="AC21" s="447"/>
    </row>
    <row r="22" spans="1:40">
      <c r="A22" t="s">
        <v>475</v>
      </c>
      <c r="C22" s="170"/>
      <c r="D22" s="170"/>
      <c r="E22" s="170"/>
      <c r="F22" s="170"/>
      <c r="G22" s="170"/>
      <c r="H22" s="170"/>
      <c r="I22" s="170"/>
      <c r="J22" s="170"/>
      <c r="K22" s="170"/>
      <c r="L22" s="170"/>
      <c r="M22" s="170"/>
      <c r="N22" s="170"/>
      <c r="O22" s="170"/>
      <c r="P22" s="170"/>
      <c r="Q22" s="170"/>
      <c r="R22" s="170"/>
      <c r="S22" s="170"/>
      <c r="T22" s="170"/>
      <c r="U22" s="416"/>
      <c r="V22" s="416"/>
      <c r="W22" s="168"/>
      <c r="X22" s="168"/>
      <c r="Y22" s="168"/>
    </row>
    <row r="23" spans="1:40">
      <c r="A23" s="155" t="s">
        <v>798</v>
      </c>
    </row>
    <row r="24" spans="1:40" s="164" customFormat="1"/>
    <row r="25" spans="1:40">
      <c r="A25" s="164" t="s">
        <v>471</v>
      </c>
      <c r="B25" s="164">
        <v>19</v>
      </c>
      <c r="C25" s="165">
        <v>20</v>
      </c>
      <c r="D25" s="164">
        <v>21</v>
      </c>
      <c r="E25" s="164">
        <f>D25+1</f>
        <v>22</v>
      </c>
      <c r="F25" s="164">
        <f t="shared" ref="F25:U25" si="34">E25+1</f>
        <v>23</v>
      </c>
      <c r="G25" s="164">
        <f t="shared" si="34"/>
        <v>24</v>
      </c>
      <c r="H25" s="164">
        <f t="shared" si="34"/>
        <v>25</v>
      </c>
      <c r="I25" s="164">
        <f t="shared" si="34"/>
        <v>26</v>
      </c>
      <c r="J25" s="164">
        <f t="shared" si="34"/>
        <v>27</v>
      </c>
      <c r="K25" s="164">
        <f t="shared" si="34"/>
        <v>28</v>
      </c>
      <c r="L25" s="164">
        <f t="shared" si="34"/>
        <v>29</v>
      </c>
      <c r="M25" s="164">
        <f t="shared" si="34"/>
        <v>30</v>
      </c>
      <c r="N25" s="164">
        <f t="shared" si="34"/>
        <v>31</v>
      </c>
      <c r="O25" s="164">
        <f t="shared" si="34"/>
        <v>32</v>
      </c>
      <c r="P25" s="164">
        <f t="shared" si="34"/>
        <v>33</v>
      </c>
      <c r="Q25" s="164">
        <f t="shared" si="34"/>
        <v>34</v>
      </c>
      <c r="R25" s="164">
        <f t="shared" si="34"/>
        <v>35</v>
      </c>
      <c r="S25" s="164">
        <f t="shared" si="34"/>
        <v>36</v>
      </c>
      <c r="T25" s="164">
        <f t="shared" si="34"/>
        <v>37</v>
      </c>
      <c r="U25" s="164">
        <f t="shared" si="34"/>
        <v>38</v>
      </c>
      <c r="V25" s="164">
        <f>U25+1</f>
        <v>39</v>
      </c>
      <c r="W25" s="164">
        <f t="shared" ref="W25:AE25" si="35">V25+1</f>
        <v>40</v>
      </c>
      <c r="X25" s="164">
        <f t="shared" si="35"/>
        <v>41</v>
      </c>
      <c r="Y25" s="164">
        <f t="shared" si="35"/>
        <v>42</v>
      </c>
      <c r="Z25" s="164">
        <f t="shared" si="35"/>
        <v>43</v>
      </c>
      <c r="AA25" s="164">
        <f t="shared" si="35"/>
        <v>44</v>
      </c>
      <c r="AB25" s="164">
        <f t="shared" si="35"/>
        <v>45</v>
      </c>
      <c r="AC25" s="164">
        <f t="shared" si="35"/>
        <v>46</v>
      </c>
      <c r="AD25" s="164">
        <f t="shared" si="35"/>
        <v>47</v>
      </c>
      <c r="AE25" s="164">
        <f t="shared" si="35"/>
        <v>48</v>
      </c>
      <c r="AF25" s="164">
        <f>AE25+1</f>
        <v>49</v>
      </c>
      <c r="AG25" s="164">
        <f t="shared" ref="AG25:AN25" si="36">AF25+1</f>
        <v>50</v>
      </c>
      <c r="AH25" s="164">
        <f t="shared" si="36"/>
        <v>51</v>
      </c>
      <c r="AI25" s="164">
        <f t="shared" si="36"/>
        <v>52</v>
      </c>
      <c r="AJ25" s="164">
        <f t="shared" si="36"/>
        <v>53</v>
      </c>
      <c r="AK25" s="164">
        <f t="shared" si="36"/>
        <v>54</v>
      </c>
      <c r="AL25" s="164">
        <f t="shared" si="36"/>
        <v>55</v>
      </c>
      <c r="AM25" s="164">
        <f t="shared" si="36"/>
        <v>56</v>
      </c>
      <c r="AN25" s="164">
        <f t="shared" si="36"/>
        <v>57</v>
      </c>
    </row>
    <row r="26" spans="1:40">
      <c r="A26" s="164" t="s">
        <v>22</v>
      </c>
      <c r="B26" s="6"/>
      <c r="C26" s="6"/>
      <c r="D26" s="6"/>
      <c r="E26" s="6"/>
      <c r="F26" s="6"/>
      <c r="G26" s="6"/>
      <c r="H26" s="6"/>
      <c r="I26" s="6"/>
      <c r="J26" s="6"/>
      <c r="K26" s="6"/>
      <c r="L26" s="6"/>
      <c r="M26" s="6"/>
      <c r="O26" s="168"/>
      <c r="P26" s="168"/>
      <c r="Q26" s="168"/>
      <c r="R26" s="168"/>
      <c r="S26" s="168"/>
      <c r="T26" s="168"/>
      <c r="U26" s="168"/>
      <c r="V26" s="168"/>
      <c r="W26" s="168"/>
      <c r="X26" s="168"/>
      <c r="Y26" s="6"/>
      <c r="Z26" s="6"/>
      <c r="AA26" s="6"/>
      <c r="AB26" s="6"/>
      <c r="AC26" s="169"/>
      <c r="AD26" s="169"/>
      <c r="AE26" s="169"/>
      <c r="AF26" s="169"/>
      <c r="AG26" s="169"/>
      <c r="AH26" s="169"/>
      <c r="AI26" s="169"/>
      <c r="AJ26" s="169"/>
      <c r="AK26" s="169"/>
      <c r="AL26" s="169"/>
      <c r="AM26" s="419"/>
      <c r="AN26" s="169"/>
    </row>
    <row r="27" spans="1:40">
      <c r="A27" s="164" t="s">
        <v>443</v>
      </c>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169"/>
      <c r="AD27" s="169"/>
      <c r="AE27" s="169"/>
      <c r="AF27" s="419"/>
      <c r="AG27" s="419"/>
      <c r="AH27" s="419"/>
      <c r="AI27" s="169"/>
      <c r="AJ27" s="169"/>
      <c r="AK27" s="169"/>
      <c r="AL27" s="169"/>
      <c r="AM27" s="6"/>
      <c r="AN27" s="6"/>
    </row>
    <row r="28" spans="1:40">
      <c r="A28" s="164" t="s">
        <v>481</v>
      </c>
      <c r="B28" s="6"/>
      <c r="C28" s="6"/>
      <c r="D28" s="6"/>
      <c r="E28" s="6"/>
      <c r="F28" s="6"/>
      <c r="G28" s="6"/>
      <c r="H28" s="6"/>
      <c r="I28" s="6"/>
      <c r="J28" s="6"/>
      <c r="K28" s="6"/>
      <c r="L28" s="6"/>
      <c r="M28" s="6"/>
      <c r="N28" s="6"/>
      <c r="O28" s="6"/>
      <c r="P28" s="6"/>
      <c r="Q28" s="6"/>
      <c r="R28" s="6"/>
      <c r="S28" s="6"/>
      <c r="T28" s="6"/>
      <c r="U28" s="6"/>
      <c r="V28" s="6"/>
      <c r="W28" s="6"/>
      <c r="X28" s="6"/>
      <c r="Y28" s="6"/>
      <c r="Z28" s="6"/>
      <c r="AA28" s="6"/>
      <c r="AB28" s="170"/>
      <c r="AC28" s="6"/>
      <c r="AD28" s="6"/>
      <c r="AE28" s="6"/>
      <c r="AF28" s="6"/>
      <c r="AG28" s="6"/>
      <c r="AH28" s="6"/>
      <c r="AI28" s="6"/>
      <c r="AJ28" s="6"/>
      <c r="AK28" s="6"/>
      <c r="AL28" s="6"/>
      <c r="AM28" s="6"/>
      <c r="AN28" s="6"/>
    </row>
    <row r="29" spans="1:40">
      <c r="A29" s="164" t="s">
        <v>787</v>
      </c>
      <c r="B29" s="170"/>
      <c r="C29" s="170"/>
      <c r="D29" s="170"/>
      <c r="E29" s="164"/>
      <c r="F29" s="164"/>
      <c r="G29" s="164"/>
      <c r="H29" s="164"/>
      <c r="I29" s="170"/>
      <c r="J29" s="170"/>
      <c r="K29" s="170"/>
      <c r="L29" s="170"/>
      <c r="M29" s="170"/>
      <c r="N29" s="170"/>
      <c r="O29" s="170"/>
      <c r="P29" s="170"/>
      <c r="Q29" s="170"/>
      <c r="R29" s="170"/>
      <c r="S29" s="164"/>
      <c r="T29" s="170"/>
      <c r="U29" s="170"/>
      <c r="V29" s="170"/>
      <c r="W29" s="170"/>
      <c r="X29" s="164"/>
      <c r="Y29" s="170"/>
      <c r="Z29" s="170"/>
      <c r="AA29" s="170"/>
      <c r="AB29" s="170"/>
      <c r="AC29" s="170"/>
      <c r="AD29" s="170"/>
      <c r="AE29" s="431"/>
      <c r="AF29" s="170"/>
      <c r="AG29" s="6"/>
      <c r="AH29" s="6"/>
      <c r="AI29" s="6"/>
      <c r="AJ29" s="6"/>
      <c r="AK29" s="6"/>
      <c r="AL29" s="6"/>
      <c r="AM29" s="6"/>
      <c r="AN29" s="6"/>
    </row>
    <row r="30" spans="1:40">
      <c r="A30" s="164" t="s">
        <v>474</v>
      </c>
      <c r="B30" s="170"/>
      <c r="C30" s="170"/>
      <c r="D30" s="170"/>
      <c r="E30" s="170"/>
      <c r="F30" s="170"/>
      <c r="G30" s="170"/>
      <c r="H30" s="170"/>
      <c r="I30" s="170"/>
      <c r="J30" s="170"/>
      <c r="K30" s="170"/>
      <c r="L30" s="170"/>
      <c r="M30" s="170"/>
      <c r="N30" s="170"/>
      <c r="O30" s="170"/>
      <c r="P30" s="170"/>
      <c r="Q30" s="170"/>
      <c r="R30" s="170"/>
      <c r="S30" s="170"/>
      <c r="T30" s="170"/>
      <c r="U30" s="170"/>
      <c r="V30" s="170"/>
      <c r="W30" s="170"/>
      <c r="X30" s="170"/>
      <c r="Y30" s="170"/>
      <c r="Z30" s="164"/>
      <c r="AA30" s="164"/>
      <c r="AB30" s="164"/>
      <c r="AC30" s="164"/>
      <c r="AD30" s="164"/>
      <c r="AE30" s="164"/>
      <c r="AF30" s="164"/>
      <c r="AG30" s="6"/>
      <c r="AH30" s="6"/>
      <c r="AI30" s="6"/>
      <c r="AJ30" s="6"/>
      <c r="AK30" s="6"/>
      <c r="AL30" s="6"/>
      <c r="AM30" s="6"/>
      <c r="AN30" s="6"/>
    </row>
    <row r="31" spans="1:40">
      <c r="A31" s="164" t="s">
        <v>473</v>
      </c>
      <c r="B31" s="414"/>
      <c r="C31" s="415"/>
      <c r="D31" s="170"/>
      <c r="E31" s="170"/>
      <c r="F31" s="170"/>
      <c r="G31" s="170"/>
      <c r="H31" s="170"/>
      <c r="I31" s="170"/>
      <c r="J31" s="170"/>
      <c r="K31" s="170"/>
      <c r="L31" s="170"/>
      <c r="M31" s="170"/>
      <c r="N31" s="170"/>
      <c r="O31" s="170"/>
      <c r="P31" s="170"/>
      <c r="Q31" s="170"/>
      <c r="R31" s="170"/>
      <c r="S31" s="170"/>
      <c r="T31" s="170"/>
      <c r="U31" s="170"/>
      <c r="V31" s="170"/>
      <c r="W31" s="170"/>
      <c r="X31" s="170"/>
      <c r="Y31" s="170"/>
      <c r="Z31" s="170"/>
      <c r="AA31" s="164"/>
      <c r="AB31" s="164"/>
      <c r="AC31" s="164"/>
      <c r="AD31" s="164"/>
      <c r="AE31" s="164"/>
      <c r="AF31" s="164"/>
      <c r="AG31" s="6"/>
      <c r="AH31" s="6"/>
      <c r="AI31" s="6"/>
      <c r="AJ31" s="6"/>
      <c r="AK31" s="6"/>
      <c r="AL31" s="6"/>
      <c r="AM31" s="6"/>
      <c r="AN31" s="6"/>
    </row>
    <row r="32" spans="1:40">
      <c r="A32" s="419" t="s">
        <v>802</v>
      </c>
      <c r="B32" s="170"/>
      <c r="C32" s="170"/>
      <c r="D32" s="170"/>
      <c r="E32" s="415"/>
      <c r="F32" s="170"/>
      <c r="G32" s="170"/>
      <c r="H32" s="170"/>
      <c r="I32" s="170"/>
      <c r="J32" s="170"/>
      <c r="K32" s="170"/>
      <c r="L32" s="170"/>
      <c r="M32" s="170"/>
      <c r="N32" s="170"/>
      <c r="O32" s="170"/>
      <c r="P32" s="170"/>
      <c r="Q32" s="170"/>
      <c r="R32" s="170"/>
      <c r="S32" s="170"/>
      <c r="T32" s="170"/>
      <c r="U32" s="170"/>
      <c r="V32" s="170"/>
      <c r="W32" s="170"/>
      <c r="X32" s="170"/>
      <c r="Y32" s="170"/>
      <c r="Z32" s="170"/>
      <c r="AA32" s="170"/>
      <c r="AB32" s="170"/>
      <c r="AC32" s="170"/>
      <c r="AD32" s="164"/>
      <c r="AE32" s="164"/>
      <c r="AF32" s="164"/>
      <c r="AG32" s="6"/>
      <c r="AH32" s="6"/>
      <c r="AI32" s="6"/>
      <c r="AJ32" s="6"/>
      <c r="AK32" s="6"/>
      <c r="AL32" s="6"/>
      <c r="AM32" s="6"/>
      <c r="AN32" s="6"/>
    </row>
    <row r="33" spans="1:40">
      <c r="A33" s="164" t="s">
        <v>475</v>
      </c>
      <c r="C33" s="170"/>
      <c r="D33" s="170"/>
      <c r="E33" s="170"/>
      <c r="F33" s="170"/>
      <c r="G33" s="170"/>
      <c r="H33" s="170"/>
      <c r="I33" s="170"/>
      <c r="J33" s="170"/>
      <c r="K33" s="170"/>
      <c r="L33" s="170"/>
      <c r="M33" s="170"/>
      <c r="N33" s="170"/>
      <c r="O33" s="170"/>
      <c r="P33" s="170"/>
      <c r="Q33" s="170"/>
      <c r="R33" s="170"/>
      <c r="S33" s="170"/>
      <c r="T33" s="170"/>
      <c r="U33" s="170"/>
      <c r="V33" s="170"/>
      <c r="W33" s="170"/>
      <c r="X33" s="170"/>
      <c r="Y33" s="170"/>
      <c r="Z33" s="164"/>
      <c r="AA33" s="164"/>
      <c r="AB33" s="164"/>
      <c r="AC33" s="164"/>
      <c r="AD33" s="164"/>
      <c r="AE33" s="164"/>
      <c r="AF33" s="164"/>
      <c r="AG33" s="6"/>
      <c r="AH33" s="6"/>
      <c r="AI33" s="6"/>
      <c r="AJ33" s="6"/>
      <c r="AK33" s="6"/>
      <c r="AL33" s="6"/>
      <c r="AM33" s="6"/>
      <c r="AN33" s="6"/>
    </row>
    <row r="34" spans="1:40">
      <c r="A34" s="164" t="s">
        <v>654</v>
      </c>
    </row>
  </sheetData>
  <hyperlinks>
    <hyperlink ref="AO1" location="Index!A1" display="Back"/>
  </hyperlinks>
  <pageMargins left="0.7" right="0.7" top="0.75" bottom="0.75" header="0.3" footer="0.3"/>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8"/>
    <pageSetUpPr fitToPage="1"/>
  </sheetPr>
  <dimension ref="A1:AA36"/>
  <sheetViews>
    <sheetView workbookViewId="0">
      <selection sqref="A1:XFD1048576"/>
    </sheetView>
  </sheetViews>
  <sheetFormatPr baseColWidth="10" defaultRowHeight="13" x14ac:dyDescent="0"/>
  <cols>
    <col min="1" max="1" width="5.42578125" style="105" customWidth="1"/>
    <col min="2" max="2" width="8.85546875" style="106" customWidth="1"/>
    <col min="3" max="3" width="1.42578125" style="106" customWidth="1"/>
    <col min="4" max="7" width="9.28515625" style="106" customWidth="1"/>
    <col min="8" max="8" width="1" style="106" customWidth="1"/>
    <col min="9" max="12" width="9.28515625" style="106" customWidth="1"/>
    <col min="13" max="13" width="1.28515625" style="106" customWidth="1"/>
    <col min="14" max="14" width="7.42578125" style="106" customWidth="1"/>
    <col min="15" max="15" width="1.42578125" style="106" customWidth="1"/>
    <col min="16" max="16" width="10.7109375" style="106"/>
    <col min="17" max="17" width="1.28515625" style="106" customWidth="1"/>
    <col min="18" max="18" width="10.7109375" style="106"/>
    <col min="19" max="19" width="1.7109375" style="106" customWidth="1"/>
    <col min="20" max="20" width="10.7109375" style="106"/>
    <col min="21" max="21" width="1.140625" style="106" customWidth="1"/>
    <col min="22" max="22" width="10.7109375" style="106"/>
    <col min="23" max="23" width="1.42578125" style="106" customWidth="1"/>
    <col min="24" max="27" width="10.7109375" style="106"/>
  </cols>
  <sheetData>
    <row r="1" spans="1:27" s="102" customFormat="1" ht="17">
      <c r="A1" s="576" t="s">
        <v>692</v>
      </c>
      <c r="B1" s="576"/>
      <c r="C1" s="576"/>
      <c r="D1" s="576"/>
      <c r="E1" s="576"/>
      <c r="F1" s="576"/>
      <c r="G1" s="576"/>
      <c r="H1" s="576"/>
      <c r="I1" s="576"/>
      <c r="J1" s="576"/>
      <c r="K1" s="576"/>
      <c r="L1" s="576"/>
      <c r="M1" s="576"/>
      <c r="N1" s="576"/>
      <c r="O1" s="576"/>
      <c r="P1" s="576"/>
      <c r="Q1" s="576"/>
      <c r="R1" s="576"/>
      <c r="S1" s="576"/>
      <c r="T1" s="576"/>
      <c r="U1" s="576"/>
      <c r="V1" s="576"/>
      <c r="W1" s="576"/>
      <c r="X1" s="576"/>
      <c r="Y1" s="349" t="s">
        <v>678</v>
      </c>
      <c r="Z1" s="106"/>
      <c r="AA1" s="106"/>
    </row>
    <row r="2" spans="1:27" s="102" customFormat="1">
      <c r="A2" s="117"/>
      <c r="B2" s="118"/>
      <c r="C2" s="118"/>
      <c r="D2" s="118"/>
      <c r="E2" s="118"/>
      <c r="F2" s="118"/>
      <c r="G2" s="118"/>
      <c r="H2" s="118"/>
      <c r="I2" s="118"/>
      <c r="J2" s="118"/>
      <c r="K2" s="118"/>
      <c r="L2" s="118"/>
      <c r="M2" s="118"/>
      <c r="N2" s="118"/>
      <c r="O2" s="118"/>
      <c r="P2" s="118"/>
      <c r="Q2" s="118"/>
      <c r="R2" s="118"/>
      <c r="S2" s="118"/>
      <c r="T2" s="118"/>
      <c r="U2" s="118"/>
      <c r="V2" s="118"/>
      <c r="W2" s="118"/>
      <c r="X2" s="118"/>
      <c r="Y2" s="106"/>
      <c r="Z2" s="106"/>
      <c r="AA2" s="106"/>
    </row>
    <row r="3" spans="1:27" ht="28" customHeight="1">
      <c r="B3" s="323" t="s">
        <v>169</v>
      </c>
      <c r="C3" s="116"/>
      <c r="D3" s="596" t="s">
        <v>602</v>
      </c>
      <c r="E3" s="596"/>
      <c r="F3" s="596"/>
      <c r="G3" s="596"/>
      <c r="H3" s="596"/>
      <c r="I3" s="596"/>
      <c r="J3" s="596"/>
      <c r="K3" s="596"/>
      <c r="L3" s="319"/>
      <c r="M3" s="285"/>
      <c r="N3" s="276" t="s">
        <v>164</v>
      </c>
      <c r="O3" s="116"/>
      <c r="P3" s="596" t="s">
        <v>601</v>
      </c>
      <c r="Q3" s="596"/>
      <c r="R3" s="596"/>
      <c r="S3" s="274"/>
      <c r="T3" s="596" t="s">
        <v>166</v>
      </c>
      <c r="U3" s="596"/>
      <c r="V3" s="596"/>
      <c r="W3" s="274"/>
      <c r="X3" s="274" t="s">
        <v>168</v>
      </c>
    </row>
    <row r="4" spans="1:27">
      <c r="B4" s="105"/>
      <c r="C4" s="285"/>
      <c r="D4" s="582" t="s">
        <v>158</v>
      </c>
      <c r="E4" s="582"/>
      <c r="F4" s="582"/>
      <c r="G4" s="582"/>
      <c r="H4" s="120"/>
      <c r="I4" s="582" t="s">
        <v>587</v>
      </c>
      <c r="J4" s="582"/>
      <c r="K4" s="582"/>
      <c r="L4" s="582"/>
      <c r="M4" s="285"/>
      <c r="P4" s="319" t="s">
        <v>158</v>
      </c>
      <c r="Q4" s="313"/>
      <c r="R4" s="319" t="s">
        <v>159</v>
      </c>
      <c r="S4" s="285"/>
      <c r="T4" s="319" t="s">
        <v>158</v>
      </c>
      <c r="U4" s="313"/>
      <c r="V4" s="319" t="s">
        <v>159</v>
      </c>
      <c r="W4" s="285"/>
    </row>
    <row r="5" spans="1:27" s="104" customFormat="1" ht="25" customHeight="1">
      <c r="A5" s="105"/>
      <c r="B5" s="106"/>
      <c r="C5" s="106"/>
      <c r="D5" s="105" t="s">
        <v>161</v>
      </c>
      <c r="E5" s="105" t="s">
        <v>162</v>
      </c>
      <c r="F5" s="105" t="s">
        <v>0</v>
      </c>
      <c r="G5" s="116" t="s">
        <v>588</v>
      </c>
      <c r="H5" s="120"/>
      <c r="I5" s="105" t="s">
        <v>161</v>
      </c>
      <c r="J5" s="105" t="s">
        <v>162</v>
      </c>
      <c r="K5" s="105" t="s">
        <v>0</v>
      </c>
      <c r="L5" s="116" t="s">
        <v>588</v>
      </c>
      <c r="M5" s="116"/>
      <c r="N5" s="106"/>
      <c r="O5" s="106"/>
      <c r="P5" s="106"/>
      <c r="Q5" s="106"/>
      <c r="R5" s="106"/>
      <c r="S5" s="106"/>
      <c r="T5" s="106"/>
      <c r="U5" s="106"/>
      <c r="V5" s="106"/>
      <c r="W5" s="106"/>
      <c r="X5" s="106"/>
      <c r="Y5" s="106"/>
      <c r="Z5" s="106"/>
      <c r="AA5" s="106"/>
    </row>
    <row r="6" spans="1:27" s="320" customFormat="1" ht="26" customHeight="1">
      <c r="A6" s="297"/>
      <c r="B6" s="297"/>
      <c r="C6" s="297"/>
      <c r="D6" s="321" t="s">
        <v>160</v>
      </c>
      <c r="E6" s="321" t="s">
        <v>160</v>
      </c>
      <c r="F6" s="321" t="s">
        <v>160</v>
      </c>
      <c r="G6" s="297" t="s">
        <v>163</v>
      </c>
      <c r="H6" s="321"/>
      <c r="I6" s="321" t="s">
        <v>160</v>
      </c>
      <c r="J6" s="321" t="s">
        <v>160</v>
      </c>
      <c r="K6" s="321" t="s">
        <v>160</v>
      </c>
      <c r="L6" s="297" t="s">
        <v>163</v>
      </c>
      <c r="M6" s="321"/>
      <c r="N6" s="321" t="s">
        <v>163</v>
      </c>
      <c r="O6" s="322"/>
      <c r="P6" s="297" t="s">
        <v>167</v>
      </c>
      <c r="Q6" s="297"/>
      <c r="R6" s="297" t="s">
        <v>167</v>
      </c>
      <c r="S6" s="297"/>
      <c r="T6" s="297" t="s">
        <v>792</v>
      </c>
      <c r="U6" s="297"/>
      <c r="V6" s="297" t="s">
        <v>792</v>
      </c>
      <c r="W6" s="297"/>
      <c r="X6" s="297" t="s">
        <v>789</v>
      </c>
      <c r="Y6" s="314"/>
      <c r="Z6" s="314"/>
      <c r="AA6" s="314"/>
    </row>
    <row r="7" spans="1:27" s="315" customFormat="1" ht="17" customHeight="1">
      <c r="A7" s="114"/>
      <c r="B7" s="114"/>
      <c r="C7" s="291"/>
      <c r="D7" s="595" t="s">
        <v>165</v>
      </c>
      <c r="E7" s="595"/>
      <c r="F7" s="595"/>
      <c r="G7" s="595"/>
      <c r="H7" s="595"/>
      <c r="I7" s="595"/>
      <c r="J7" s="595"/>
      <c r="K7" s="595"/>
      <c r="L7" s="291"/>
      <c r="M7" s="115"/>
      <c r="N7" s="115"/>
      <c r="O7" s="294"/>
      <c r="P7" s="114"/>
      <c r="Q7" s="114"/>
      <c r="R7" s="114"/>
      <c r="S7" s="114"/>
      <c r="T7" s="114"/>
      <c r="U7" s="114"/>
      <c r="V7" s="114"/>
      <c r="W7" s="114"/>
      <c r="X7" s="114"/>
      <c r="Y7" s="106"/>
      <c r="Z7" s="106"/>
      <c r="AA7" s="106"/>
    </row>
    <row r="8" spans="1:27" s="104" customFormat="1">
      <c r="A8" s="105"/>
      <c r="B8" s="119" t="s">
        <v>610</v>
      </c>
      <c r="C8" s="293"/>
      <c r="D8" s="119" t="s">
        <v>611</v>
      </c>
      <c r="E8" s="119" t="s">
        <v>612</v>
      </c>
      <c r="F8" s="119" t="s">
        <v>613</v>
      </c>
      <c r="G8" s="119" t="s">
        <v>622</v>
      </c>
      <c r="H8" s="299"/>
      <c r="I8" s="119" t="s">
        <v>615</v>
      </c>
      <c r="J8" s="119" t="s">
        <v>616</v>
      </c>
      <c r="K8" s="119" t="s">
        <v>617</v>
      </c>
      <c r="L8" s="119" t="s">
        <v>623</v>
      </c>
      <c r="M8" s="294"/>
      <c r="N8" s="119" t="s">
        <v>624</v>
      </c>
      <c r="O8" s="113"/>
      <c r="P8" s="119" t="s">
        <v>618</v>
      </c>
      <c r="Q8" s="118"/>
      <c r="R8" s="119" t="s">
        <v>619</v>
      </c>
      <c r="S8" s="293"/>
      <c r="T8" s="119" t="s">
        <v>620</v>
      </c>
      <c r="U8" s="118"/>
      <c r="V8" s="119" t="s">
        <v>621</v>
      </c>
      <c r="W8" s="294"/>
      <c r="X8" s="119" t="s">
        <v>625</v>
      </c>
      <c r="Y8" s="106"/>
      <c r="Z8" s="106"/>
      <c r="AA8" s="106"/>
    </row>
    <row r="9" spans="1:27" s="104" customFormat="1">
      <c r="A9" s="105"/>
      <c r="B9" s="106"/>
      <c r="C9" s="293"/>
      <c r="D9" s="113"/>
      <c r="E9" s="113"/>
      <c r="F9" s="113"/>
      <c r="G9" s="113"/>
      <c r="H9" s="113"/>
      <c r="I9" s="113"/>
      <c r="J9" s="113"/>
      <c r="K9" s="113"/>
      <c r="L9" s="113"/>
      <c r="M9" s="113"/>
      <c r="N9" s="108"/>
      <c r="O9" s="294"/>
      <c r="P9" s="106"/>
      <c r="Q9" s="106"/>
      <c r="R9" s="106"/>
      <c r="S9" s="293"/>
      <c r="T9" s="106"/>
      <c r="U9" s="106"/>
      <c r="V9" s="106"/>
      <c r="W9" s="113"/>
      <c r="X9" s="106"/>
      <c r="Y9" s="106"/>
      <c r="Z9" s="106"/>
      <c r="AA9" s="106"/>
    </row>
    <row r="10" spans="1:27">
      <c r="A10" s="105">
        <v>1932</v>
      </c>
      <c r="B10" s="107">
        <v>70448</v>
      </c>
      <c r="C10" s="122"/>
      <c r="D10" s="109">
        <v>365.72524343278189</v>
      </c>
      <c r="E10" s="109">
        <v>1962.399755098749</v>
      </c>
      <c r="F10" s="109">
        <v>2328.1249985315308</v>
      </c>
      <c r="G10" s="281">
        <v>15.709003754672269</v>
      </c>
      <c r="H10" s="109"/>
      <c r="I10" s="109">
        <v>368.38188935010589</v>
      </c>
      <c r="J10" s="109">
        <v>2187.4187026797645</v>
      </c>
      <c r="K10" s="109">
        <v>2555.8005920298701</v>
      </c>
      <c r="L10" s="281">
        <v>14.413561468718862</v>
      </c>
      <c r="M10" s="281"/>
      <c r="N10" s="111">
        <v>3.025954364324734</v>
      </c>
      <c r="O10" s="111"/>
      <c r="P10" s="110">
        <v>6315.8583868807145</v>
      </c>
      <c r="Q10" s="110"/>
      <c r="R10" s="110">
        <v>6615.1009949391664</v>
      </c>
      <c r="S10" s="110"/>
      <c r="T10" s="110">
        <v>2979.2089116942639</v>
      </c>
      <c r="U10" s="110"/>
      <c r="V10" s="110">
        <v>2842.3946790307386</v>
      </c>
      <c r="W10" s="110"/>
      <c r="X10" s="112">
        <v>91.059472722057677</v>
      </c>
    </row>
    <row r="11" spans="1:27">
      <c r="A11" s="105">
        <v>1933</v>
      </c>
      <c r="B11" s="107">
        <v>71069</v>
      </c>
      <c r="C11" s="122"/>
      <c r="D11" s="109">
        <v>370.74762399230559</v>
      </c>
      <c r="E11" s="109">
        <v>2003.567817740503</v>
      </c>
      <c r="F11" s="109">
        <v>2374.3154417328087</v>
      </c>
      <c r="G11" s="281">
        <v>15.614927042791281</v>
      </c>
      <c r="H11" s="109"/>
      <c r="I11" s="109">
        <v>373.61555734687153</v>
      </c>
      <c r="J11" s="109">
        <v>2233.4185773664481</v>
      </c>
      <c r="K11" s="109">
        <v>2607.0341347133194</v>
      </c>
      <c r="L11" s="281">
        <v>14.331057364078429</v>
      </c>
      <c r="M11" s="281"/>
      <c r="N11" s="111">
        <v>2.9932417045703432</v>
      </c>
      <c r="O11" s="111"/>
      <c r="P11" s="110">
        <v>6268.0450740412025</v>
      </c>
      <c r="Q11" s="110"/>
      <c r="R11" s="110">
        <v>6568.1224126990246</v>
      </c>
      <c r="S11" s="110"/>
      <c r="T11" s="110">
        <v>3020.3866734654034</v>
      </c>
      <c r="U11" s="110"/>
      <c r="V11" s="110">
        <v>2882.4605510839174</v>
      </c>
      <c r="W11" s="110"/>
      <c r="X11" s="112">
        <v>87.403967813176152</v>
      </c>
      <c r="Y11" s="410">
        <v>-4.0144147551120613E-2</v>
      </c>
    </row>
    <row r="12" spans="1:27">
      <c r="A12" s="105">
        <v>1934</v>
      </c>
      <c r="B12" s="107">
        <v>63366</v>
      </c>
      <c r="C12" s="122"/>
      <c r="D12" s="109">
        <v>375.83897519833954</v>
      </c>
      <c r="E12" s="109">
        <v>2045.5995216343881</v>
      </c>
      <c r="F12" s="109">
        <v>2421.4384968327277</v>
      </c>
      <c r="G12" s="281">
        <v>15.521309985363729</v>
      </c>
      <c r="H12" s="109"/>
      <c r="I12" s="109">
        <v>378.92358100957034</v>
      </c>
      <c r="J12" s="109">
        <v>2280.3857970194144</v>
      </c>
      <c r="K12" s="109">
        <v>2659.3093780289846</v>
      </c>
      <c r="L12" s="281">
        <v>14.248946893513356</v>
      </c>
      <c r="M12" s="281"/>
      <c r="N12" s="111">
        <v>2.616874229218852</v>
      </c>
      <c r="O12" s="111"/>
      <c r="P12" s="110">
        <v>6038.1743292127567</v>
      </c>
      <c r="Q12" s="110"/>
      <c r="R12" s="110">
        <v>6330.2275816750134</v>
      </c>
      <c r="S12" s="110"/>
      <c r="T12" s="110">
        <v>2900.0215940785465</v>
      </c>
      <c r="U12" s="110"/>
      <c r="V12" s="110">
        <v>2768.3403684755335</v>
      </c>
      <c r="W12" s="110"/>
      <c r="X12" s="112">
        <v>85.986638845358087</v>
      </c>
      <c r="Y12" s="410">
        <v>-1.6215842407149905E-2</v>
      </c>
    </row>
    <row r="13" spans="1:27">
      <c r="A13" s="105">
        <v>1935</v>
      </c>
      <c r="B13" s="107">
        <v>54784</v>
      </c>
      <c r="C13" s="122"/>
      <c r="D13" s="109">
        <v>381.00024420134827</v>
      </c>
      <c r="E13" s="109">
        <v>2088.512984616526</v>
      </c>
      <c r="F13" s="109">
        <v>2469.5132288178743</v>
      </c>
      <c r="G13" s="281">
        <v>15.42815157883274</v>
      </c>
      <c r="H13" s="109"/>
      <c r="I13" s="109">
        <v>384.30701672256993</v>
      </c>
      <c r="J13" s="109">
        <v>2328.3407042219906</v>
      </c>
      <c r="K13" s="109">
        <v>2712.6477209445607</v>
      </c>
      <c r="L13" s="281">
        <v>14.167229078634355</v>
      </c>
      <c r="M13" s="281"/>
      <c r="N13" s="111">
        <v>2.2184128985704779</v>
      </c>
      <c r="O13" s="111"/>
      <c r="P13" s="110">
        <v>5635.8254085060898</v>
      </c>
      <c r="Q13" s="110"/>
      <c r="R13" s="110">
        <v>5911.1947802139239</v>
      </c>
      <c r="S13" s="110"/>
      <c r="T13" s="110">
        <v>2745.6074501187077</v>
      </c>
      <c r="U13" s="110"/>
      <c r="V13" s="110">
        <v>2621.6465714048113</v>
      </c>
      <c r="W13" s="110"/>
      <c r="X13" s="112">
        <v>83.120420022728425</v>
      </c>
      <c r="Y13" s="410">
        <v>-3.3333304582173429E-2</v>
      </c>
    </row>
    <row r="14" spans="1:27">
      <c r="A14" s="105">
        <v>1936</v>
      </c>
      <c r="B14" s="107">
        <v>56120</v>
      </c>
      <c r="C14" s="122"/>
      <c r="D14" s="109">
        <v>386.23239115869194</v>
      </c>
      <c r="E14" s="109">
        <v>2132.3267046067649</v>
      </c>
      <c r="F14" s="109">
        <v>2518.5590957654567</v>
      </c>
      <c r="G14" s="281">
        <v>15.335450806299454</v>
      </c>
      <c r="H14" s="109"/>
      <c r="I14" s="109">
        <v>389.76693587848115</v>
      </c>
      <c r="J14" s="109">
        <v>2377.3040693477001</v>
      </c>
      <c r="K14" s="109">
        <v>2767.0710052261811</v>
      </c>
      <c r="L14" s="281">
        <v>14.085902932824144</v>
      </c>
      <c r="M14" s="281"/>
      <c r="N14" s="111">
        <v>2.2282582169446234</v>
      </c>
      <c r="O14" s="111"/>
      <c r="P14" s="110">
        <v>5793.1503651037683</v>
      </c>
      <c r="Q14" s="110"/>
      <c r="R14" s="110">
        <v>6079.0555859624365</v>
      </c>
      <c r="S14" s="110"/>
      <c r="T14" s="110">
        <v>2791.7209399567378</v>
      </c>
      <c r="U14" s="110"/>
      <c r="V14" s="110">
        <v>2666.399134028954</v>
      </c>
      <c r="W14" s="110"/>
      <c r="X14" s="112">
        <v>82.393063577034056</v>
      </c>
      <c r="Y14" s="410">
        <v>-8.7506348680080892E-3</v>
      </c>
    </row>
    <row r="15" spans="1:27">
      <c r="A15" s="105">
        <v>1937</v>
      </c>
      <c r="B15" s="107">
        <v>62273</v>
      </c>
      <c r="C15" s="122"/>
      <c r="D15" s="109">
        <v>387.39805963518978</v>
      </c>
      <c r="E15" s="109">
        <v>2146.3480103507045</v>
      </c>
      <c r="F15" s="109">
        <v>2533.7460699858943</v>
      </c>
      <c r="G15" s="281">
        <v>15.289537662207266</v>
      </c>
      <c r="H15" s="109"/>
      <c r="I15" s="109">
        <v>390.96270763662017</v>
      </c>
      <c r="J15" s="109">
        <v>2397.1774347587966</v>
      </c>
      <c r="K15" s="109">
        <v>2788.1401423954167</v>
      </c>
      <c r="L15" s="281">
        <v>14.022347789904368</v>
      </c>
      <c r="M15" s="281"/>
      <c r="N15" s="111">
        <v>2.4577443153309626</v>
      </c>
      <c r="O15" s="111"/>
      <c r="P15" s="110">
        <v>7095.4771158773901</v>
      </c>
      <c r="Q15" s="110"/>
      <c r="R15" s="110">
        <v>7451.8440777963797</v>
      </c>
      <c r="S15" s="110"/>
      <c r="T15" s="110">
        <v>2800.3899837985309</v>
      </c>
      <c r="U15" s="110"/>
      <c r="V15" s="110">
        <v>2672.6935151093821</v>
      </c>
      <c r="W15" s="110"/>
      <c r="X15" s="112">
        <v>100</v>
      </c>
      <c r="Y15" s="410">
        <v>0.21369440167137621</v>
      </c>
    </row>
    <row r="16" spans="1:27">
      <c r="A16" s="105">
        <v>1938</v>
      </c>
      <c r="B16" s="107">
        <v>72854</v>
      </c>
      <c r="C16" s="122"/>
      <c r="D16" s="109">
        <v>388.56724615685465</v>
      </c>
      <c r="E16" s="109">
        <v>2160.4615144497743</v>
      </c>
      <c r="F16" s="109">
        <v>2549.028760606629</v>
      </c>
      <c r="G16" s="281">
        <v>15.243737228935061</v>
      </c>
      <c r="H16" s="109"/>
      <c r="I16" s="109">
        <v>392.16214792065489</v>
      </c>
      <c r="J16" s="109">
        <v>2417.2169340094197</v>
      </c>
      <c r="K16" s="109">
        <v>2809.3790819300748</v>
      </c>
      <c r="L16" s="281">
        <v>13.959032814156043</v>
      </c>
      <c r="M16" s="281"/>
      <c r="N16" s="111">
        <v>2.8581081989307133</v>
      </c>
      <c r="P16" s="110">
        <v>8409.1191832962941</v>
      </c>
      <c r="Q16" s="110"/>
      <c r="R16" s="110">
        <v>8838.8368793613972</v>
      </c>
      <c r="S16" s="110"/>
      <c r="T16" s="110">
        <v>2839.5017659629061</v>
      </c>
      <c r="U16" s="110"/>
      <c r="V16" s="110">
        <v>2708.015498471128</v>
      </c>
      <c r="W16" s="110"/>
      <c r="X16" s="112">
        <v>116.18060376452523</v>
      </c>
      <c r="Y16" s="410">
        <v>0.16180603764525237</v>
      </c>
    </row>
    <row r="17" spans="1:25">
      <c r="A17" s="105">
        <v>1939</v>
      </c>
      <c r="B17" s="107">
        <v>71840</v>
      </c>
      <c r="C17" s="122"/>
      <c r="D17" s="109">
        <v>389.7399613413213</v>
      </c>
      <c r="E17" s="109">
        <v>2174.6678231625378</v>
      </c>
      <c r="F17" s="109">
        <v>2564.4077845038591</v>
      </c>
      <c r="G17" s="281">
        <v>15.198049377966814</v>
      </c>
      <c r="H17" s="109"/>
      <c r="I17" s="109">
        <v>393.36526798531025</v>
      </c>
      <c r="J17" s="109">
        <v>2437.42395591581</v>
      </c>
      <c r="K17" s="109">
        <v>2830.7892239011203</v>
      </c>
      <c r="L17" s="281">
        <v>13.895957518278674</v>
      </c>
      <c r="M17" s="281"/>
      <c r="N17" s="111">
        <v>2.8014265295134804</v>
      </c>
      <c r="P17" s="110">
        <v>8966.3367685966205</v>
      </c>
      <c r="Q17" s="110"/>
      <c r="R17" s="110">
        <v>9432.4330061256915</v>
      </c>
      <c r="S17" s="110"/>
      <c r="T17" s="110">
        <v>2708.5498958690532</v>
      </c>
      <c r="U17" s="110"/>
      <c r="V17" s="110">
        <v>2581.2203239254154</v>
      </c>
      <c r="W17" s="110"/>
      <c r="X17" s="112">
        <v>129.08955973836137</v>
      </c>
      <c r="Y17" s="410">
        <v>0.11111111111111116</v>
      </c>
    </row>
    <row r="18" spans="1:25">
      <c r="A18" s="105">
        <v>1940</v>
      </c>
      <c r="B18" s="107">
        <v>74856</v>
      </c>
      <c r="C18" s="122"/>
      <c r="D18" s="109">
        <v>390.91621583826844</v>
      </c>
      <c r="E18" s="109">
        <v>2188.9675467340689</v>
      </c>
      <c r="F18" s="109">
        <v>2579.8837625723372</v>
      </c>
      <c r="G18" s="281">
        <v>15.152473980009693</v>
      </c>
      <c r="H18" s="109"/>
      <c r="I18" s="109">
        <v>394.57207911983983</v>
      </c>
      <c r="J18" s="109">
        <v>2457.7999009041878</v>
      </c>
      <c r="K18" s="109">
        <v>2852.3719800240278</v>
      </c>
      <c r="L18" s="281">
        <v>13.833121412043742</v>
      </c>
      <c r="M18" s="281"/>
      <c r="N18" s="111">
        <v>2.9015260720646951</v>
      </c>
      <c r="P18" s="110">
        <v>9759.7303617458838</v>
      </c>
      <c r="Q18" s="110"/>
      <c r="R18" s="110">
        <v>10275.718322167166</v>
      </c>
      <c r="S18" s="110"/>
      <c r="T18" s="110">
        <v>2421.9277885609899</v>
      </c>
      <c r="U18" s="110"/>
      <c r="V18" s="110">
        <v>2306.3729687797286</v>
      </c>
      <c r="W18" s="110"/>
      <c r="X18" s="112">
        <v>156.19836728341727</v>
      </c>
      <c r="Y18" s="410">
        <v>0.20999999999999996</v>
      </c>
    </row>
    <row r="19" spans="1:25">
      <c r="A19" s="105">
        <v>1941</v>
      </c>
      <c r="B19" s="107">
        <v>102428</v>
      </c>
      <c r="C19" s="122"/>
      <c r="D19" s="109">
        <v>392.09602032951642</v>
      </c>
      <c r="E19" s="109">
        <v>2203.3612994221589</v>
      </c>
      <c r="F19" s="109">
        <v>2595.4573197516752</v>
      </c>
      <c r="G19" s="281">
        <v>15.10701090500039</v>
      </c>
      <c r="H19" s="109"/>
      <c r="I19" s="109">
        <v>395.78259264813147</v>
      </c>
      <c r="J19" s="109">
        <v>2478.3461811078087</v>
      </c>
      <c r="K19" s="109">
        <v>2874.1287737559401</v>
      </c>
      <c r="L19" s="281">
        <v>13.770524002336849</v>
      </c>
      <c r="M19" s="281"/>
      <c r="N19" s="111">
        <v>3.9464336100044202</v>
      </c>
      <c r="P19" s="110">
        <v>11003.996828537967</v>
      </c>
      <c r="Q19" s="110"/>
      <c r="R19" s="110">
        <v>11595.570912164585</v>
      </c>
      <c r="S19" s="110"/>
      <c r="T19" s="110">
        <v>2507.1143900771981</v>
      </c>
      <c r="U19" s="110"/>
      <c r="V19" s="110">
        <v>2385.7421213680723</v>
      </c>
      <c r="W19" s="110"/>
      <c r="X19" s="112">
        <v>169.1073232572534</v>
      </c>
      <c r="Y19" s="410">
        <v>8.2644628099173501E-2</v>
      </c>
    </row>
    <row r="20" spans="1:25">
      <c r="A20" s="105">
        <v>1942</v>
      </c>
      <c r="D20" s="109">
        <v>393.27938552912394</v>
      </c>
      <c r="E20" s="109">
        <v>2217.8496995237083</v>
      </c>
      <c r="F20" s="109">
        <v>2611.1290850528321</v>
      </c>
      <c r="G20" s="281">
        <v>15.061660022111338</v>
      </c>
      <c r="H20" s="109"/>
      <c r="I20" s="109">
        <v>396.99681992881403</v>
      </c>
      <c r="J20" s="109">
        <v>2499.0642204648298</v>
      </c>
      <c r="K20" s="109">
        <v>2896.0610403936439</v>
      </c>
      <c r="L20" s="281">
        <v>13.708164793199686</v>
      </c>
      <c r="M20" s="281"/>
      <c r="P20" s="110">
        <v>14318.504252332565</v>
      </c>
      <c r="Q20" s="110"/>
      <c r="R20" s="110">
        <v>15101.088796886323</v>
      </c>
      <c r="S20" s="110"/>
      <c r="T20" s="110">
        <v>2346.9271873954585</v>
      </c>
      <c r="U20" s="110"/>
      <c r="V20" s="110">
        <v>2231.6745230713791</v>
      </c>
      <c r="W20" s="110"/>
      <c r="X20" s="112">
        <v>233.65210312643407</v>
      </c>
      <c r="Y20" s="410">
        <v>0.38167938931297707</v>
      </c>
    </row>
    <row r="21" spans="1:25">
      <c r="A21" s="105">
        <v>1943</v>
      </c>
      <c r="D21" s="109">
        <v>394.46632218348492</v>
      </c>
      <c r="E21" s="109">
        <v>2232.4333694012848</v>
      </c>
      <c r="F21" s="109">
        <v>2626.8996915847697</v>
      </c>
      <c r="G21" s="281">
        <v>15.016421199756937</v>
      </c>
      <c r="H21" s="109"/>
      <c r="I21" s="109">
        <v>398.21477235536332</v>
      </c>
      <c r="J21" s="109">
        <v>2519.9554548169936</v>
      </c>
      <c r="K21" s="109">
        <v>2918.170227172357</v>
      </c>
      <c r="L21" s="281">
        <v>13.646043285871801</v>
      </c>
      <c r="M21" s="281"/>
      <c r="P21" s="110">
        <v>19375.203352254019</v>
      </c>
      <c r="Q21" s="110"/>
      <c r="R21" s="110">
        <v>20451.606553324775</v>
      </c>
      <c r="S21" s="110"/>
      <c r="T21" s="110">
        <v>2164.2515304548742</v>
      </c>
      <c r="U21" s="110"/>
      <c r="V21" s="110">
        <v>2056.4670741879504</v>
      </c>
      <c r="W21" s="110"/>
      <c r="X21" s="112">
        <v>340.79643770927402</v>
      </c>
      <c r="Y21" s="410">
        <v>0.45856353591160226</v>
      </c>
    </row>
    <row r="22" spans="1:25">
      <c r="A22" s="105">
        <v>1944</v>
      </c>
      <c r="D22" s="109">
        <v>395.65684107142658</v>
      </c>
      <c r="E22" s="109">
        <v>2247.1129355098574</v>
      </c>
      <c r="F22" s="109">
        <v>2642.7697765812841</v>
      </c>
      <c r="G22" s="281">
        <v>14.971294305599811</v>
      </c>
      <c r="H22" s="109"/>
      <c r="I22" s="109">
        <v>399.43646135620958</v>
      </c>
      <c r="J22" s="109">
        <v>2541.0213320091375</v>
      </c>
      <c r="K22" s="109">
        <v>2940.4577933653472</v>
      </c>
      <c r="L22" s="281">
        <v>13.584158978832185</v>
      </c>
      <c r="M22" s="281"/>
      <c r="P22" s="110">
        <v>28902.598695335204</v>
      </c>
      <c r="Q22" s="110"/>
      <c r="R22" s="110">
        <v>30534.45890246865</v>
      </c>
      <c r="S22" s="110"/>
      <c r="T22" s="110">
        <v>2265.2432219000088</v>
      </c>
      <c r="U22" s="110"/>
      <c r="V22" s="110">
        <v>2150.8620477964682</v>
      </c>
      <c r="W22" s="110"/>
      <c r="X22" s="112">
        <v>482.79495342147152</v>
      </c>
      <c r="Y22" s="410">
        <v>0.41666666666666674</v>
      </c>
    </row>
    <row r="23" spans="1:25">
      <c r="A23" s="105">
        <v>1945</v>
      </c>
      <c r="D23" s="109">
        <v>396.85095300430748</v>
      </c>
      <c r="E23" s="109">
        <v>2261.8890284237032</v>
      </c>
      <c r="F23" s="109">
        <v>2658.7399814280107</v>
      </c>
      <c r="G23" s="281">
        <v>14.926279206557036</v>
      </c>
      <c r="H23" s="109"/>
      <c r="I23" s="109">
        <v>400.66189839484457</v>
      </c>
      <c r="J23" s="109">
        <v>2562.2633119895386</v>
      </c>
      <c r="K23" s="109">
        <v>2962.9252103843833</v>
      </c>
      <c r="L23" s="281">
        <v>13.522511367840643</v>
      </c>
      <c r="M23" s="281"/>
      <c r="P23" s="110">
        <v>38326.989332318066</v>
      </c>
      <c r="Q23" s="110"/>
      <c r="R23" s="110">
        <v>40525.822940855323</v>
      </c>
      <c r="S23" s="110"/>
      <c r="T23" s="110">
        <v>2302.4806080274475</v>
      </c>
      <c r="U23" s="110"/>
      <c r="V23" s="110">
        <v>2184.6320219150321</v>
      </c>
      <c r="W23" s="110"/>
      <c r="X23" s="112">
        <v>626.08436473105269</v>
      </c>
      <c r="Y23" s="410">
        <v>0.29679144385026746</v>
      </c>
    </row>
    <row r="24" spans="1:25">
      <c r="A24" s="105">
        <v>1946</v>
      </c>
      <c r="B24" s="107">
        <v>73895</v>
      </c>
      <c r="C24" s="122"/>
      <c r="D24" s="109">
        <v>398.04866882611481</v>
      </c>
      <c r="E24" s="109">
        <v>2276.7622828635003</v>
      </c>
      <c r="F24" s="109">
        <v>2674.8109516896152</v>
      </c>
      <c r="G24" s="281">
        <v>14.88137576880627</v>
      </c>
      <c r="H24" s="109"/>
      <c r="I24" s="109">
        <v>401.89109496992887</v>
      </c>
      <c r="J24" s="109">
        <v>2583.6828669110878</v>
      </c>
      <c r="K24" s="109">
        <v>2985.5739618810167</v>
      </c>
      <c r="L24" s="281">
        <v>13.46109994597901</v>
      </c>
      <c r="M24" s="281"/>
      <c r="N24" s="111">
        <v>2.4750684774006921</v>
      </c>
      <c r="O24" s="111"/>
      <c r="P24" s="110">
        <v>59467.861411310689</v>
      </c>
      <c r="Q24" s="110"/>
      <c r="R24" s="110">
        <v>62933.934850903694</v>
      </c>
      <c r="S24" s="110"/>
      <c r="T24" s="110">
        <v>2578.2299307288476</v>
      </c>
      <c r="U24" s="110"/>
      <c r="V24" s="110">
        <v>2444.496780604396</v>
      </c>
      <c r="W24" s="110"/>
      <c r="X24" s="112">
        <v>862.31825905225389</v>
      </c>
      <c r="Y24" s="410">
        <v>0.37731958762886575</v>
      </c>
    </row>
    <row r="25" spans="1:25">
      <c r="A25" s="105">
        <v>1947</v>
      </c>
      <c r="B25" s="107">
        <v>57944</v>
      </c>
      <c r="C25" s="122"/>
      <c r="D25" s="109">
        <v>399.24999941356384</v>
      </c>
      <c r="E25" s="109">
        <v>2291.7333377235886</v>
      </c>
      <c r="F25" s="109">
        <v>2690.9833371371524</v>
      </c>
      <c r="G25" s="281">
        <v>14.836583857792023</v>
      </c>
      <c r="H25" s="109"/>
      <c r="I25" s="109">
        <v>403.12406261540002</v>
      </c>
      <c r="J25" s="109">
        <v>2605.2814812333195</v>
      </c>
      <c r="K25" s="109">
        <v>3008.4055438487194</v>
      </c>
      <c r="L25" s="281">
        <v>13.399924203692118</v>
      </c>
      <c r="M25" s="281"/>
      <c r="N25" s="111">
        <v>1.9260701110752165</v>
      </c>
      <c r="O25" s="111"/>
      <c r="P25" s="110">
        <v>89332.657998945535</v>
      </c>
      <c r="Q25" s="110"/>
      <c r="R25" s="110">
        <v>94621.511098399904</v>
      </c>
      <c r="S25" s="110"/>
      <c r="T25" s="110">
        <v>2670.4339508469739</v>
      </c>
      <c r="U25" s="110"/>
      <c r="V25" s="110">
        <v>2530.0907120546512</v>
      </c>
      <c r="W25" s="110"/>
      <c r="X25" s="112">
        <v>1243.13246028042</v>
      </c>
      <c r="Y25" s="410">
        <v>0.44161676646706605</v>
      </c>
    </row>
    <row r="26" spans="1:25">
      <c r="A26" s="105">
        <v>1948</v>
      </c>
      <c r="B26" s="107">
        <v>95690</v>
      </c>
      <c r="C26" s="122"/>
      <c r="D26" s="109">
        <v>400.45495567619628</v>
      </c>
      <c r="E26" s="109">
        <v>2306.802836099414</v>
      </c>
      <c r="F26" s="109">
        <v>2707.2577917756103</v>
      </c>
      <c r="G26" s="281">
        <v>14.791903338231773</v>
      </c>
      <c r="H26" s="109"/>
      <c r="I26" s="109">
        <v>404.36081290058075</v>
      </c>
      <c r="J26" s="109">
        <v>2627.0606518252912</v>
      </c>
      <c r="K26" s="109">
        <v>3031.4214647258718</v>
      </c>
      <c r="L26" s="281">
        <v>13.33898362882862</v>
      </c>
      <c r="M26" s="281"/>
      <c r="N26" s="111">
        <v>3.1566049496404536</v>
      </c>
      <c r="O26" s="111"/>
      <c r="P26" s="110">
        <v>156034.36784483655</v>
      </c>
      <c r="Q26" s="110"/>
      <c r="R26" s="110">
        <v>165416.40468096465</v>
      </c>
      <c r="S26" s="110"/>
      <c r="T26" s="110">
        <v>2811.5708744622198</v>
      </c>
      <c r="U26" s="110"/>
      <c r="V26" s="110">
        <v>2661.8932690836459</v>
      </c>
      <c r="W26" s="110"/>
      <c r="X26" s="112">
        <v>2049.9422086451787</v>
      </c>
      <c r="Y26" s="410">
        <v>0.64901349948078924</v>
      </c>
    </row>
    <row r="27" spans="1:25">
      <c r="A27" s="105">
        <v>1949</v>
      </c>
      <c r="B27" s="107">
        <v>95638</v>
      </c>
      <c r="C27" s="122"/>
      <c r="D27" s="109">
        <v>404.36123648487518</v>
      </c>
      <c r="E27" s="109">
        <v>2357.0039938710006</v>
      </c>
      <c r="F27" s="109">
        <v>2761.3652303558756</v>
      </c>
      <c r="G27" s="281">
        <v>14.643526037037935</v>
      </c>
      <c r="H27" s="109"/>
      <c r="I27" s="109">
        <v>408.55096933087736</v>
      </c>
      <c r="J27" s="109">
        <v>2671.9123727504634</v>
      </c>
      <c r="K27" s="109">
        <v>3080.4633420813407</v>
      </c>
      <c r="L27" s="281">
        <v>13.26264668531444</v>
      </c>
      <c r="M27" s="281"/>
      <c r="N27" s="111">
        <v>3.1046628178792544</v>
      </c>
      <c r="O27" s="111"/>
      <c r="P27" s="110">
        <v>198074.45322441866</v>
      </c>
      <c r="Q27" s="110"/>
      <c r="R27" s="110">
        <v>209722.42598778571</v>
      </c>
      <c r="S27" s="110"/>
      <c r="T27" s="110">
        <v>2858.3620249999935</v>
      </c>
      <c r="U27" s="110"/>
      <c r="V27" s="110">
        <v>2712.9478627173476</v>
      </c>
      <c r="W27" s="110"/>
      <c r="X27" s="112">
        <v>2509.5010413137452</v>
      </c>
      <c r="Y27" s="410">
        <v>0.22418136020151125</v>
      </c>
    </row>
    <row r="28" spans="1:25">
      <c r="A28" s="105">
        <v>1950</v>
      </c>
      <c r="B28" s="107">
        <v>85168</v>
      </c>
      <c r="C28" s="122"/>
      <c r="D28" s="109">
        <v>408.30562152859977</v>
      </c>
      <c r="E28" s="109">
        <v>2408.29764043364</v>
      </c>
      <c r="F28" s="109">
        <v>2816.6032619622397</v>
      </c>
      <c r="G28" s="281">
        <v>14.496383890578398</v>
      </c>
      <c r="H28" s="109"/>
      <c r="I28" s="109">
        <v>412.78454592047279</v>
      </c>
      <c r="J28" s="109">
        <v>2717.5298456458277</v>
      </c>
      <c r="K28" s="109">
        <v>3130.3143915663004</v>
      </c>
      <c r="L28" s="281">
        <v>13.186680131318369</v>
      </c>
      <c r="M28" s="281"/>
      <c r="N28" s="111">
        <v>2.7207490796917972</v>
      </c>
      <c r="O28" s="111"/>
      <c r="P28" s="110">
        <v>208234.48457517911</v>
      </c>
      <c r="Q28" s="110"/>
      <c r="R28" s="110">
        <v>220200</v>
      </c>
      <c r="S28" s="110"/>
      <c r="T28" s="110">
        <v>2921.9971187366718</v>
      </c>
      <c r="U28" s="110"/>
      <c r="V28" s="110">
        <v>2780.2392215876416</v>
      </c>
      <c r="W28" s="110"/>
      <c r="X28" s="112">
        <v>2530.155370871883</v>
      </c>
      <c r="Y28" s="410">
        <v>8.2304526748970819E-3</v>
      </c>
    </row>
    <row r="29" spans="1:25">
      <c r="A29" s="105">
        <v>1951</v>
      </c>
      <c r="B29" s="107">
        <v>85274</v>
      </c>
      <c r="C29" s="122"/>
      <c r="D29" s="109">
        <v>412.2884824992168</v>
      </c>
      <c r="E29" s="109">
        <v>2460.7075507720451</v>
      </c>
      <c r="F29" s="109">
        <v>2872.9960332712617</v>
      </c>
      <c r="G29" s="281">
        <v>14.350471693125705</v>
      </c>
      <c r="H29" s="109"/>
      <c r="I29" s="109">
        <v>417.06199260727868</v>
      </c>
      <c r="J29" s="109">
        <v>2763.9261441698245</v>
      </c>
      <c r="K29" s="109">
        <v>3180.9881367771031</v>
      </c>
      <c r="L29" s="281">
        <v>13.11108293003052</v>
      </c>
      <c r="M29" s="281"/>
      <c r="N29" s="111">
        <v>2.6807393279497562</v>
      </c>
      <c r="O29" s="111"/>
      <c r="P29" s="110">
        <v>237667.98027552979</v>
      </c>
      <c r="Q29" s="110"/>
      <c r="R29" s="110">
        <v>251000</v>
      </c>
      <c r="S29" s="110"/>
      <c r="T29" s="110">
        <v>2901.1766708375912</v>
      </c>
      <c r="U29" s="110"/>
      <c r="V29" s="110">
        <v>2767.2614902521204</v>
      </c>
      <c r="W29" s="110"/>
      <c r="X29" s="112">
        <v>2851.4218461924288</v>
      </c>
      <c r="Y29" s="410">
        <v>0.12697499885544117</v>
      </c>
    </row>
    <row r="30" spans="1:25">
      <c r="A30" s="105">
        <v>1952</v>
      </c>
      <c r="B30" s="107">
        <v>112608</v>
      </c>
      <c r="C30" s="122"/>
      <c r="D30" s="109">
        <v>416.31019471428129</v>
      </c>
      <c r="E30" s="109">
        <v>2514.2580172674484</v>
      </c>
      <c r="F30" s="109">
        <v>2930.5682119817297</v>
      </c>
      <c r="G30" s="281">
        <v>14.205784155174504</v>
      </c>
      <c r="H30" s="109"/>
      <c r="I30" s="109">
        <v>421.38376399165207</v>
      </c>
      <c r="J30" s="109">
        <v>2811.1145651870406</v>
      </c>
      <c r="K30" s="109">
        <v>3232.4983291786925</v>
      </c>
      <c r="L30" s="281">
        <v>13.03585403859177</v>
      </c>
      <c r="M30" s="281"/>
      <c r="N30" s="111">
        <v>3.4836212901805657</v>
      </c>
      <c r="O30" s="111"/>
      <c r="P30" s="110">
        <v>281357.95603936189</v>
      </c>
      <c r="Q30" s="110"/>
      <c r="R30" s="110">
        <v>296749.99999999994</v>
      </c>
      <c r="S30" s="110"/>
      <c r="T30" s="110">
        <v>3252.1565139818945</v>
      </c>
      <c r="U30" s="110"/>
      <c r="V30" s="110">
        <v>3109.6856609472006</v>
      </c>
      <c r="W30" s="110"/>
      <c r="X30" s="112">
        <v>2952.1330541945717</v>
      </c>
      <c r="Y30" s="410">
        <v>3.531964522773956E-2</v>
      </c>
    </row>
    <row r="31" spans="1:25">
      <c r="A31" s="105">
        <v>1953</v>
      </c>
      <c r="B31" s="107">
        <v>106619</v>
      </c>
      <c r="C31" s="122"/>
      <c r="D31" s="109">
        <v>420.37113715242344</v>
      </c>
      <c r="E31" s="109">
        <v>2568.9738609572987</v>
      </c>
      <c r="F31" s="109">
        <v>2989.3449981097219</v>
      </c>
      <c r="G31" s="281">
        <v>14.06231590593392</v>
      </c>
      <c r="H31" s="109"/>
      <c r="I31" s="109">
        <v>425.75031938470971</v>
      </c>
      <c r="J31" s="109">
        <v>2859.1086325789956</v>
      </c>
      <c r="K31" s="109">
        <v>3284.8589519637053</v>
      </c>
      <c r="L31" s="281">
        <v>12.960992408218747</v>
      </c>
      <c r="M31" s="281"/>
      <c r="N31" s="111">
        <v>3.245771022718118</v>
      </c>
      <c r="O31" s="111"/>
      <c r="P31" s="110">
        <v>290184.57506466721</v>
      </c>
      <c r="Q31" s="110"/>
      <c r="R31" s="110">
        <v>305650</v>
      </c>
      <c r="S31" s="110"/>
      <c r="T31" s="110">
        <v>3369.3690684648859</v>
      </c>
      <c r="U31" s="110"/>
      <c r="V31" s="110">
        <v>3229.6686996899589</v>
      </c>
      <c r="W31" s="110"/>
      <c r="X31" s="112">
        <v>2881.0427288380984</v>
      </c>
      <c r="Y31" s="410">
        <v>-2.4081003142952473E-2</v>
      </c>
    </row>
    <row r="32" spans="1:25">
      <c r="A32" s="105">
        <v>1954</v>
      </c>
      <c r="B32" s="107">
        <v>123165</v>
      </c>
      <c r="C32" s="122"/>
      <c r="D32" s="109">
        <v>424.47169248906118</v>
      </c>
      <c r="E32" s="109">
        <v>2624.8804430399996</v>
      </c>
      <c r="F32" s="109">
        <v>3049.3521355290609</v>
      </c>
      <c r="G32" s="281">
        <v>13.920061495797551</v>
      </c>
      <c r="H32" s="109"/>
      <c r="I32" s="109">
        <v>430.16212285714283</v>
      </c>
      <c r="J32" s="109">
        <v>2907.9221011199998</v>
      </c>
      <c r="K32" s="109">
        <v>3338.0842239771428</v>
      </c>
      <c r="L32" s="281">
        <v>12.886496984327987</v>
      </c>
      <c r="M32" s="281"/>
      <c r="N32" s="111">
        <v>3.6896912041738634</v>
      </c>
      <c r="O32" s="111"/>
      <c r="P32" s="110">
        <v>308262.94266431965</v>
      </c>
      <c r="Q32" s="110"/>
      <c r="R32" s="110">
        <v>324250.00000000012</v>
      </c>
      <c r="S32" s="110"/>
      <c r="T32" s="110">
        <v>3589.7307176192771</v>
      </c>
      <c r="U32" s="110"/>
      <c r="V32" s="110">
        <v>3449.2988614688429</v>
      </c>
      <c r="W32" s="110"/>
      <c r="X32" s="112">
        <v>2816.1246200137894</v>
      </c>
      <c r="Y32" s="410">
        <v>-2.2532851795117215E-2</v>
      </c>
    </row>
    <row r="33" spans="1:25">
      <c r="A33" s="105">
        <v>1955</v>
      </c>
      <c r="B33" s="107">
        <v>144932</v>
      </c>
      <c r="C33" s="122"/>
      <c r="D33" s="109">
        <v>427.77268380283209</v>
      </c>
      <c r="E33" s="109">
        <v>2701.1811459462083</v>
      </c>
      <c r="F33" s="109">
        <v>3128.9538297490403</v>
      </c>
      <c r="G33" s="281">
        <v>13.671428441535742</v>
      </c>
      <c r="H33" s="109"/>
      <c r="I33" s="109">
        <v>433.50736697162824</v>
      </c>
      <c r="J33" s="109">
        <v>2992.450332072488</v>
      </c>
      <c r="K33" s="109">
        <v>3425.9576990441165</v>
      </c>
      <c r="L33" s="281">
        <v>12.653611195858664</v>
      </c>
      <c r="M33" s="281"/>
      <c r="N33" s="111">
        <v>4.2304083334256513</v>
      </c>
      <c r="O33" s="111"/>
      <c r="P33" s="110">
        <v>328221.15938212001</v>
      </c>
      <c r="Q33" s="110"/>
      <c r="R33" s="110">
        <v>345400</v>
      </c>
      <c r="S33" s="110"/>
      <c r="T33" s="110">
        <v>3815.839707838642</v>
      </c>
      <c r="U33" s="110"/>
      <c r="V33" s="110">
        <v>3667.4401861979495</v>
      </c>
      <c r="W33" s="110"/>
      <c r="X33" s="112">
        <v>2749.0161888956809</v>
      </c>
      <c r="Y33" s="410">
        <v>-2.3830064422994179E-2</v>
      </c>
    </row>
    <row r="34" spans="1:25">
      <c r="A34" s="105">
        <v>1956</v>
      </c>
      <c r="D34" s="109">
        <v>431.09934595366099</v>
      </c>
      <c r="E34" s="109">
        <v>2779.6997773982366</v>
      </c>
      <c r="F34" s="109">
        <v>3210.7991233518978</v>
      </c>
      <c r="G34" s="281">
        <v>13.426543654453752</v>
      </c>
      <c r="H34" s="109"/>
      <c r="I34" s="109">
        <v>436.87862606416695</v>
      </c>
      <c r="J34" s="109">
        <v>3079.4356514817841</v>
      </c>
      <c r="K34" s="109">
        <v>3516.314277545951</v>
      </c>
      <c r="L34" s="281">
        <v>12.424333878627772</v>
      </c>
      <c r="M34" s="281"/>
      <c r="N34" s="111"/>
      <c r="O34" s="111"/>
      <c r="P34" s="110">
        <v>364070.36915286817</v>
      </c>
      <c r="Q34" s="110"/>
      <c r="R34" s="110">
        <v>383300</v>
      </c>
      <c r="S34" s="110"/>
      <c r="T34" s="110">
        <v>4140.1817067241818</v>
      </c>
      <c r="U34" s="110"/>
      <c r="V34" s="110">
        <v>3980.1399118950403</v>
      </c>
      <c r="W34" s="110"/>
      <c r="X34" s="112">
        <v>2738.7525586731485</v>
      </c>
      <c r="Y34" s="410">
        <v>-3.7335648527612175E-3</v>
      </c>
    </row>
    <row r="35" spans="1:25">
      <c r="A35" s="105">
        <v>1957</v>
      </c>
      <c r="B35" s="107">
        <v>179003</v>
      </c>
      <c r="C35" s="122"/>
      <c r="D35" s="109">
        <v>434.45187857608556</v>
      </c>
      <c r="E35" s="109">
        <v>2841.8611308596232</v>
      </c>
      <c r="F35" s="109">
        <v>3276.3130094357089</v>
      </c>
      <c r="G35" s="281">
        <v>13.260389874986725</v>
      </c>
      <c r="H35" s="109"/>
      <c r="I35" s="109">
        <v>440.27610244557997</v>
      </c>
      <c r="J35" s="109">
        <v>3148.2998826299849</v>
      </c>
      <c r="K35" s="109">
        <v>3588.5759850755649</v>
      </c>
      <c r="L35" s="281">
        <v>12.268824856339473</v>
      </c>
      <c r="M35" s="281"/>
      <c r="N35" s="111">
        <v>4.9881345900003486</v>
      </c>
      <c r="O35" s="111"/>
      <c r="P35" s="110">
        <v>423254.53598234354</v>
      </c>
      <c r="Q35" s="110"/>
      <c r="R35" s="110">
        <v>445750.00000000006</v>
      </c>
      <c r="S35" s="110"/>
      <c r="T35" s="110">
        <v>4317.0287268254333</v>
      </c>
      <c r="U35" s="110"/>
      <c r="V35" s="110">
        <v>4150.8583120611811</v>
      </c>
      <c r="W35" s="110"/>
      <c r="X35" s="112">
        <v>2992.4802734679079</v>
      </c>
      <c r="Y35" s="410">
        <v>9.2643533637695175E-2</v>
      </c>
    </row>
    <row r="36" spans="1:25">
      <c r="A36" s="117"/>
      <c r="B36" s="118"/>
      <c r="C36" s="118"/>
      <c r="D36" s="118"/>
      <c r="E36" s="118"/>
      <c r="F36" s="118"/>
      <c r="G36" s="118"/>
      <c r="H36" s="118"/>
      <c r="I36" s="118"/>
      <c r="J36" s="118"/>
      <c r="K36" s="118"/>
      <c r="L36" s="118"/>
      <c r="M36" s="118"/>
      <c r="N36" s="118"/>
      <c r="O36" s="118"/>
      <c r="P36" s="118"/>
      <c r="Q36" s="118"/>
      <c r="R36" s="118"/>
      <c r="S36" s="118"/>
      <c r="T36" s="118"/>
      <c r="U36" s="118"/>
      <c r="V36" s="118"/>
      <c r="W36" s="118"/>
      <c r="X36" s="118"/>
    </row>
  </sheetData>
  <mergeCells count="7">
    <mergeCell ref="D7:K7"/>
    <mergeCell ref="A1:X1"/>
    <mergeCell ref="D3:K3"/>
    <mergeCell ref="P3:R3"/>
    <mergeCell ref="T3:V3"/>
    <mergeCell ref="D4:G4"/>
    <mergeCell ref="I4:L4"/>
  </mergeCells>
  <phoneticPr fontId="8" type="noConversion"/>
  <hyperlinks>
    <hyperlink ref="Y1" location="Index!A1" display="Back"/>
  </hyperlinks>
  <printOptions horizontalCentered="1"/>
  <pageMargins left="0.75" right="0.75" top="1" bottom="1" header="0.5" footer="0.5"/>
  <extLst>
    <ext xmlns:mx="http://schemas.microsoft.com/office/mac/excel/2008/main" uri="{64002731-A6B0-56B0-2670-7721B7C09600}">
      <mx:PLV Mode="0" OnePage="0" WScale="10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8"/>
    <pageSetUpPr fitToPage="1"/>
  </sheetPr>
  <dimension ref="A1:AB52"/>
  <sheetViews>
    <sheetView topLeftCell="F1" workbookViewId="0">
      <selection activeCell="V34" sqref="V34"/>
    </sheetView>
  </sheetViews>
  <sheetFormatPr baseColWidth="10" defaultRowHeight="13" x14ac:dyDescent="0"/>
  <cols>
    <col min="1" max="1" width="7.42578125" customWidth="1"/>
    <col min="2" max="2" width="6.42578125" customWidth="1"/>
    <col min="3" max="4" width="6.42578125" style="260" customWidth="1"/>
    <col min="5" max="5" width="7.140625" style="315" customWidth="1"/>
    <col min="6" max="6" width="1.7109375" customWidth="1"/>
    <col min="7" max="7" width="8.28515625" customWidth="1"/>
    <col min="8" max="9" width="7.42578125" customWidth="1"/>
    <col min="10" max="10" width="7.42578125" style="278" customWidth="1"/>
    <col min="11" max="11" width="1.7109375" style="260" customWidth="1"/>
    <col min="12" max="12" width="8.42578125" customWidth="1"/>
    <col min="13" max="14" width="7.42578125" style="260" customWidth="1"/>
    <col min="15" max="15" width="1.7109375" style="260" customWidth="1"/>
    <col min="16" max="16" width="6.42578125" style="284" customWidth="1"/>
    <col min="17" max="17" width="7" style="284" customWidth="1"/>
    <col min="18" max="18" width="7.42578125" customWidth="1"/>
    <col min="19" max="19" width="1.42578125" style="284" customWidth="1"/>
    <col min="20" max="21" width="10" style="284" customWidth="1"/>
    <col min="22" max="22" width="10" style="260" customWidth="1"/>
    <col min="23" max="23" width="1.7109375" style="260" customWidth="1"/>
    <col min="24" max="24" width="10" customWidth="1"/>
  </cols>
  <sheetData>
    <row r="1" spans="1:25" ht="17">
      <c r="A1" s="576" t="s">
        <v>684</v>
      </c>
      <c r="B1" s="576"/>
      <c r="C1" s="576"/>
      <c r="D1" s="576"/>
      <c r="E1" s="576"/>
      <c r="F1" s="576"/>
      <c r="G1" s="576"/>
      <c r="H1" s="576"/>
      <c r="I1" s="576"/>
      <c r="J1" s="576"/>
      <c r="K1" s="576"/>
      <c r="L1" s="576"/>
      <c r="M1" s="576"/>
      <c r="N1" s="576"/>
      <c r="O1" s="576"/>
      <c r="P1" s="576"/>
      <c r="Q1" s="576"/>
      <c r="R1" s="576"/>
      <c r="S1" s="576"/>
      <c r="T1" s="576"/>
      <c r="U1" s="576"/>
      <c r="V1" s="576"/>
      <c r="W1" s="576"/>
      <c r="X1" s="576"/>
      <c r="Y1" s="349" t="s">
        <v>678</v>
      </c>
    </row>
    <row r="2" spans="1:25">
      <c r="A2" s="117"/>
      <c r="B2" s="118"/>
      <c r="C2" s="118"/>
      <c r="D2" s="118"/>
      <c r="E2" s="118"/>
      <c r="F2" s="118"/>
      <c r="G2" s="118"/>
      <c r="H2" s="118"/>
      <c r="I2" s="118"/>
      <c r="J2" s="118"/>
      <c r="K2" s="118"/>
      <c r="L2" s="118"/>
      <c r="M2" s="118"/>
      <c r="N2" s="118"/>
      <c r="O2" s="118"/>
      <c r="P2" s="118"/>
      <c r="Q2" s="118"/>
      <c r="R2" s="118"/>
      <c r="S2" s="118"/>
      <c r="T2" s="118"/>
      <c r="U2" s="118"/>
      <c r="V2" s="118"/>
      <c r="W2" s="118"/>
      <c r="X2" s="118"/>
    </row>
    <row r="3" spans="1:25" ht="32" customHeight="1">
      <c r="A3" s="154"/>
      <c r="B3" s="578" t="s">
        <v>169</v>
      </c>
      <c r="C3" s="578"/>
      <c r="D3" s="578"/>
      <c r="E3" s="578"/>
      <c r="F3" s="276"/>
      <c r="G3" s="596" t="s">
        <v>608</v>
      </c>
      <c r="H3" s="596"/>
      <c r="I3" s="596"/>
      <c r="J3" s="596"/>
      <c r="K3" s="310"/>
      <c r="L3" s="578" t="s">
        <v>164</v>
      </c>
      <c r="M3" s="578"/>
      <c r="N3" s="578"/>
      <c r="O3" s="276"/>
      <c r="P3" s="578" t="s">
        <v>601</v>
      </c>
      <c r="Q3" s="578"/>
      <c r="R3" s="578"/>
      <c r="S3" s="310"/>
      <c r="T3" s="596" t="s">
        <v>522</v>
      </c>
      <c r="U3" s="596"/>
      <c r="V3" s="596"/>
      <c r="W3" s="310"/>
      <c r="X3" s="310" t="s">
        <v>168</v>
      </c>
    </row>
    <row r="4" spans="1:25">
      <c r="A4" s="154"/>
      <c r="B4" s="154"/>
      <c r="C4" s="259"/>
      <c r="D4" s="259"/>
      <c r="E4" s="313"/>
      <c r="F4" s="154"/>
      <c r="G4" s="598"/>
      <c r="H4" s="598"/>
      <c r="I4" s="598"/>
      <c r="J4" s="277"/>
      <c r="K4" s="259"/>
      <c r="L4" s="106"/>
      <c r="M4" s="106"/>
      <c r="N4" s="106"/>
      <c r="O4" s="106"/>
      <c r="P4" s="106"/>
      <c r="Q4" s="106"/>
      <c r="R4" s="154"/>
      <c r="S4" s="283"/>
      <c r="T4" s="283"/>
      <c r="U4" s="283"/>
      <c r="V4" s="259"/>
      <c r="W4" s="259"/>
      <c r="X4" s="106"/>
    </row>
    <row r="5" spans="1:25" ht="48">
      <c r="A5" s="154"/>
      <c r="B5" s="297" t="s">
        <v>609</v>
      </c>
      <c r="C5" s="297" t="s">
        <v>161</v>
      </c>
      <c r="D5" s="297" t="s">
        <v>0</v>
      </c>
      <c r="E5" s="297" t="s">
        <v>588</v>
      </c>
      <c r="F5" s="295"/>
      <c r="G5" s="297" t="s">
        <v>609</v>
      </c>
      <c r="H5" s="297" t="s">
        <v>161</v>
      </c>
      <c r="I5" s="297" t="s">
        <v>0</v>
      </c>
      <c r="J5" s="297" t="s">
        <v>588</v>
      </c>
      <c r="K5" s="274"/>
      <c r="L5" s="297" t="s">
        <v>609</v>
      </c>
      <c r="M5" s="297" t="s">
        <v>161</v>
      </c>
      <c r="N5" s="297" t="s">
        <v>0</v>
      </c>
      <c r="O5" s="295"/>
      <c r="P5" s="297" t="s">
        <v>609</v>
      </c>
      <c r="Q5" s="297" t="s">
        <v>161</v>
      </c>
      <c r="R5" s="297" t="s">
        <v>0</v>
      </c>
      <c r="S5" s="297"/>
      <c r="T5" s="297" t="s">
        <v>609</v>
      </c>
      <c r="U5" s="297" t="s">
        <v>161</v>
      </c>
      <c r="V5" s="297" t="s">
        <v>0</v>
      </c>
      <c r="W5" s="295"/>
      <c r="X5" s="295"/>
    </row>
    <row r="6" spans="1:25" ht="36">
      <c r="A6" s="297"/>
      <c r="B6" s="320"/>
      <c r="C6" s="320"/>
      <c r="D6" s="320"/>
      <c r="E6" s="321" t="s">
        <v>430</v>
      </c>
      <c r="F6" s="297"/>
      <c r="G6" s="321" t="s">
        <v>160</v>
      </c>
      <c r="H6" s="321" t="s">
        <v>160</v>
      </c>
      <c r="I6" s="321" t="s">
        <v>160</v>
      </c>
      <c r="J6" s="321" t="s">
        <v>430</v>
      </c>
      <c r="K6" s="321"/>
      <c r="L6" s="321" t="s">
        <v>430</v>
      </c>
      <c r="M6" s="321" t="s">
        <v>430</v>
      </c>
      <c r="N6" s="321" t="s">
        <v>430</v>
      </c>
      <c r="O6" s="321"/>
      <c r="P6" s="297" t="s">
        <v>167</v>
      </c>
      <c r="Q6" s="297" t="s">
        <v>167</v>
      </c>
      <c r="R6" s="297" t="s">
        <v>167</v>
      </c>
      <c r="S6" s="297"/>
      <c r="T6" s="297" t="s">
        <v>792</v>
      </c>
      <c r="U6" s="297" t="s">
        <v>792</v>
      </c>
      <c r="V6" s="297" t="s">
        <v>792</v>
      </c>
      <c r="W6" s="297"/>
      <c r="X6" s="297" t="s">
        <v>789</v>
      </c>
    </row>
    <row r="7" spans="1:25" s="315" customFormat="1" ht="32" customHeight="1">
      <c r="A7" s="297"/>
      <c r="B7" s="320"/>
      <c r="C7" s="320"/>
      <c r="D7" s="320"/>
      <c r="E7" s="320"/>
      <c r="F7" s="297"/>
      <c r="G7" s="597" t="s">
        <v>165</v>
      </c>
      <c r="H7" s="597"/>
      <c r="I7" s="597"/>
      <c r="J7" s="597"/>
      <c r="K7" s="321"/>
      <c r="L7" s="321"/>
      <c r="M7" s="321"/>
      <c r="N7" s="321"/>
      <c r="O7" s="321"/>
      <c r="P7" s="297"/>
      <c r="Q7" s="297"/>
      <c r="R7" s="297"/>
      <c r="S7" s="297"/>
      <c r="T7" s="297"/>
      <c r="U7" s="297"/>
      <c r="V7" s="297"/>
      <c r="W7" s="297"/>
      <c r="X7" s="297"/>
    </row>
    <row r="8" spans="1:25">
      <c r="A8" s="154"/>
      <c r="B8" s="119" t="s">
        <v>610</v>
      </c>
      <c r="C8" s="119" t="s">
        <v>611</v>
      </c>
      <c r="D8" s="119" t="s">
        <v>612</v>
      </c>
      <c r="E8" s="119" t="s">
        <v>626</v>
      </c>
      <c r="F8" s="293"/>
      <c r="G8" s="119" t="s">
        <v>614</v>
      </c>
      <c r="H8" s="119" t="s">
        <v>615</v>
      </c>
      <c r="I8" s="119" t="s">
        <v>616</v>
      </c>
      <c r="J8" s="119" t="s">
        <v>627</v>
      </c>
      <c r="K8" s="294"/>
      <c r="L8" s="119" t="s">
        <v>628</v>
      </c>
      <c r="M8" s="119" t="s">
        <v>629</v>
      </c>
      <c r="N8" s="119" t="s">
        <v>630</v>
      </c>
      <c r="O8" s="296"/>
      <c r="P8" s="119" t="s">
        <v>619</v>
      </c>
      <c r="Q8" s="119" t="s">
        <v>620</v>
      </c>
      <c r="R8" s="119" t="s">
        <v>621</v>
      </c>
      <c r="S8" s="296"/>
      <c r="T8" s="119" t="s">
        <v>625</v>
      </c>
      <c r="U8" s="119" t="s">
        <v>631</v>
      </c>
      <c r="V8" s="119" t="s">
        <v>632</v>
      </c>
      <c r="W8" s="118"/>
      <c r="X8" s="119" t="s">
        <v>633</v>
      </c>
    </row>
    <row r="9" spans="1:25">
      <c r="A9" s="154"/>
      <c r="B9" s="106"/>
      <c r="C9" s="106"/>
      <c r="D9" s="106"/>
      <c r="E9" s="106"/>
      <c r="F9" s="293"/>
      <c r="G9" s="113"/>
      <c r="H9" s="113"/>
      <c r="I9" s="113"/>
      <c r="J9" s="113"/>
      <c r="K9" s="294"/>
      <c r="L9" s="108"/>
      <c r="M9" s="108"/>
      <c r="N9" s="108"/>
      <c r="O9" s="296"/>
      <c r="P9" s="108"/>
      <c r="Q9" s="108"/>
      <c r="R9" s="106"/>
      <c r="S9" s="296"/>
      <c r="T9" s="106"/>
      <c r="U9" s="106"/>
      <c r="V9" s="106"/>
      <c r="W9" s="106"/>
      <c r="X9" s="106"/>
    </row>
    <row r="10" spans="1:25" hidden="1">
      <c r="A10" s="259">
        <v>1920</v>
      </c>
    </row>
    <row r="11" spans="1:25" hidden="1">
      <c r="A11" s="259">
        <v>1921</v>
      </c>
    </row>
    <row r="12" spans="1:25" hidden="1">
      <c r="A12" s="259">
        <v>1922</v>
      </c>
    </row>
    <row r="13" spans="1:25" hidden="1">
      <c r="A13" s="259">
        <v>1923</v>
      </c>
    </row>
    <row r="14" spans="1:25" hidden="1">
      <c r="A14" s="259">
        <v>1924</v>
      </c>
    </row>
    <row r="15" spans="1:25" hidden="1">
      <c r="A15" s="259">
        <v>1925</v>
      </c>
    </row>
    <row r="16" spans="1:25" hidden="1">
      <c r="A16" s="259">
        <v>1926</v>
      </c>
    </row>
    <row r="17" spans="1:25" hidden="1">
      <c r="A17" s="259">
        <v>1927</v>
      </c>
    </row>
    <row r="18" spans="1:25" hidden="1">
      <c r="A18" s="259">
        <v>1928</v>
      </c>
    </row>
    <row r="19" spans="1:25" hidden="1">
      <c r="A19" s="259">
        <v>1929</v>
      </c>
    </row>
    <row r="20" spans="1:25" hidden="1">
      <c r="A20" s="259">
        <v>1930</v>
      </c>
    </row>
    <row r="21" spans="1:25" hidden="1">
      <c r="A21" s="259">
        <v>1931</v>
      </c>
    </row>
    <row r="22" spans="1:25" hidden="1">
      <c r="A22" s="259">
        <v>1932</v>
      </c>
    </row>
    <row r="23" spans="1:25" hidden="1">
      <c r="A23" s="259">
        <v>1933</v>
      </c>
    </row>
    <row r="24" spans="1:25" hidden="1">
      <c r="A24" s="259">
        <v>1934</v>
      </c>
    </row>
    <row r="25" spans="1:25" hidden="1">
      <c r="A25" s="259">
        <v>1935</v>
      </c>
    </row>
    <row r="26" spans="1:25" hidden="1">
      <c r="A26" s="259">
        <v>1936</v>
      </c>
    </row>
    <row r="27" spans="1:25">
      <c r="A27" s="259">
        <v>1937</v>
      </c>
      <c r="G27" s="265">
        <v>893.05783157781173</v>
      </c>
      <c r="H27" s="265">
        <v>91.642329730837375</v>
      </c>
      <c r="I27" s="265">
        <v>984.70016130864906</v>
      </c>
      <c r="J27" s="265">
        <v>9.3066228006956297</v>
      </c>
      <c r="K27" s="264"/>
      <c r="L27" s="264"/>
      <c r="M27" s="264"/>
      <c r="N27" s="264"/>
      <c r="O27" s="264"/>
      <c r="P27" s="264"/>
      <c r="Q27" s="264"/>
      <c r="R27" s="266">
        <v>2150.0903011281034</v>
      </c>
      <c r="S27" s="265"/>
      <c r="T27" s="266"/>
      <c r="U27" s="266"/>
      <c r="V27" s="266">
        <v>2183.4974600498404</v>
      </c>
      <c r="W27" s="266"/>
      <c r="X27" s="264">
        <v>100</v>
      </c>
      <c r="Y27" s="264"/>
    </row>
    <row r="28" spans="1:25">
      <c r="A28" s="259">
        <v>1938</v>
      </c>
      <c r="G28" s="265">
        <v>908.9712396935322</v>
      </c>
      <c r="H28" s="265">
        <v>92.834894334879181</v>
      </c>
      <c r="I28" s="265">
        <v>1001.8061340284114</v>
      </c>
      <c r="J28" s="265">
        <v>9.2667524365793472</v>
      </c>
      <c r="K28" s="264"/>
      <c r="L28" s="264"/>
      <c r="M28" s="264"/>
      <c r="N28" s="264"/>
      <c r="O28" s="264"/>
      <c r="P28" s="264"/>
      <c r="Q28" s="264"/>
      <c r="R28" s="266">
        <v>2650.8475935385736</v>
      </c>
      <c r="S28" s="265"/>
      <c r="T28" s="266"/>
      <c r="U28" s="266"/>
      <c r="V28" s="266">
        <v>2277.5475023799313</v>
      </c>
      <c r="W28" s="266"/>
      <c r="X28" s="264">
        <v>116.18060376452523</v>
      </c>
      <c r="Y28" s="420">
        <v>0.16180603764525237</v>
      </c>
    </row>
    <row r="29" spans="1:25">
      <c r="A29" s="259">
        <v>1939</v>
      </c>
      <c r="G29" s="265">
        <v>925.16866643293406</v>
      </c>
      <c r="H29" s="265">
        <v>94.086622052954908</v>
      </c>
      <c r="I29" s="265">
        <v>1019.255288485889</v>
      </c>
      <c r="J29" s="265">
        <v>9.2309182121312574</v>
      </c>
      <c r="K29" s="264"/>
      <c r="L29" s="264"/>
      <c r="M29" s="264"/>
      <c r="N29" s="264"/>
      <c r="O29" s="264"/>
      <c r="P29" s="264"/>
      <c r="Q29" s="264"/>
      <c r="R29" s="266">
        <v>2654.0504665933295</v>
      </c>
      <c r="S29" s="265"/>
      <c r="T29" s="266"/>
      <c r="U29" s="266"/>
      <c r="V29" s="266">
        <v>2134.5349739936291</v>
      </c>
      <c r="W29" s="266"/>
      <c r="X29" s="264">
        <v>121.9896339527515</v>
      </c>
      <c r="Y29" s="420">
        <v>5.0000000000000044E-2</v>
      </c>
    </row>
    <row r="30" spans="1:25">
      <c r="A30" s="259">
        <v>1940</v>
      </c>
      <c r="G30" s="265">
        <v>941.65519089738632</v>
      </c>
      <c r="H30" s="265">
        <v>95.079739685425466</v>
      </c>
      <c r="I30" s="265">
        <v>1036.7349305828118</v>
      </c>
      <c r="J30" s="265">
        <v>9.1710751591995994</v>
      </c>
      <c r="K30" s="264"/>
      <c r="L30" s="264"/>
      <c r="M30" s="264"/>
      <c r="N30" s="264"/>
      <c r="O30" s="264"/>
      <c r="P30" s="264"/>
      <c r="Q30" s="264"/>
      <c r="R30" s="266">
        <v>2965.7085514874493</v>
      </c>
      <c r="S30" s="265"/>
      <c r="T30" s="266"/>
      <c r="U30" s="266"/>
      <c r="V30" s="266">
        <v>2018.2142965428104</v>
      </c>
      <c r="W30" s="266"/>
      <c r="X30" s="264">
        <v>141.74033659272078</v>
      </c>
      <c r="Y30" s="420">
        <v>0.16190476190476177</v>
      </c>
    </row>
    <row r="31" spans="1:25">
      <c r="A31" s="259">
        <v>1941</v>
      </c>
      <c r="G31" s="265">
        <v>958.43598323630511</v>
      </c>
      <c r="H31" s="265">
        <v>96.116002722663481</v>
      </c>
      <c r="I31" s="265">
        <v>1054.5519859589685</v>
      </c>
      <c r="J31" s="265">
        <v>9.1143920833129286</v>
      </c>
      <c r="K31" s="264"/>
      <c r="L31" s="264"/>
      <c r="M31" s="264"/>
      <c r="N31" s="264"/>
      <c r="O31" s="264"/>
      <c r="P31" s="264"/>
      <c r="Q31" s="264"/>
      <c r="R31" s="266">
        <v>3605.7661613998544</v>
      </c>
      <c r="S31" s="265"/>
      <c r="T31" s="266"/>
      <c r="U31" s="266"/>
      <c r="V31" s="266">
        <v>1773.7695563455368</v>
      </c>
      <c r="W31" s="266"/>
      <c r="X31" s="264">
        <v>192.76685776610029</v>
      </c>
      <c r="Y31" s="420">
        <v>0.3600000000000001</v>
      </c>
    </row>
    <row r="32" spans="1:25">
      <c r="A32" s="259">
        <v>1942</v>
      </c>
      <c r="G32" s="265">
        <v>975.5163062840453</v>
      </c>
      <c r="H32" s="265">
        <v>97.196446455618386</v>
      </c>
      <c r="I32" s="265">
        <v>1072.7127527396638</v>
      </c>
      <c r="J32" s="265">
        <v>9.0608083298518363</v>
      </c>
      <c r="K32" s="264"/>
      <c r="L32" s="264"/>
      <c r="M32" s="264"/>
      <c r="N32" s="264"/>
      <c r="O32" s="264"/>
      <c r="P32" s="264"/>
      <c r="Q32" s="264"/>
      <c r="R32" s="266">
        <v>5107.7449151448482</v>
      </c>
      <c r="S32" s="265"/>
      <c r="T32" s="266"/>
      <c r="U32" s="266"/>
      <c r="V32" s="266">
        <v>1768.066907904443</v>
      </c>
      <c r="W32" s="266"/>
      <c r="X32" s="264">
        <v>269.30663952616948</v>
      </c>
      <c r="Y32" s="420">
        <v>0.39705882352941146</v>
      </c>
    </row>
    <row r="33" spans="1:28">
      <c r="A33" s="259">
        <v>1943</v>
      </c>
      <c r="G33" s="265">
        <v>992.90151722632572</v>
      </c>
      <c r="H33" s="265">
        <v>98.322136521527696</v>
      </c>
      <c r="I33" s="265">
        <v>1091.2236537478534</v>
      </c>
      <c r="J33" s="265">
        <v>9.010264411318083</v>
      </c>
      <c r="K33" s="264"/>
      <c r="L33" s="264"/>
      <c r="M33" s="264"/>
      <c r="N33" s="264"/>
      <c r="O33" s="264"/>
      <c r="P33" s="264"/>
      <c r="Q33" s="264"/>
      <c r="R33" s="266">
        <v>5008.9290580606394</v>
      </c>
      <c r="S33" s="265"/>
      <c r="T33" s="266"/>
      <c r="U33" s="266"/>
      <c r="V33" s="266">
        <v>1280.021099572537</v>
      </c>
      <c r="W33" s="266"/>
      <c r="X33" s="264">
        <v>358.60305157958356</v>
      </c>
      <c r="Y33" s="420">
        <v>0.33157894736842097</v>
      </c>
    </row>
    <row r="34" spans="1:28">
      <c r="A34" s="259">
        <v>1944</v>
      </c>
      <c r="G34" s="265">
        <v>1010.5970692967205</v>
      </c>
      <c r="H34" s="265">
        <v>99.494169727503234</v>
      </c>
      <c r="I34" s="265">
        <v>1110.0912390242238</v>
      </c>
      <c r="J34" s="265">
        <v>8.9627020041126659</v>
      </c>
      <c r="K34" s="264"/>
      <c r="L34" s="264"/>
      <c r="M34" s="264"/>
      <c r="N34" s="264"/>
      <c r="O34" s="264"/>
      <c r="P34" s="264"/>
      <c r="Q34" s="264"/>
      <c r="R34" s="266">
        <v>7974.5607345354865</v>
      </c>
      <c r="S34" s="265"/>
      <c r="T34" s="266"/>
      <c r="U34" s="266"/>
      <c r="V34" s="266">
        <v>1614.0797427714087</v>
      </c>
      <c r="W34" s="266"/>
      <c r="X34" s="264">
        <v>445.06465690114328</v>
      </c>
      <c r="Y34" s="420">
        <v>0.2411067193675891</v>
      </c>
    </row>
    <row r="35" spans="1:28">
      <c r="A35" s="259">
        <v>1945</v>
      </c>
      <c r="B35" s="259"/>
      <c r="C35" s="259"/>
      <c r="D35" s="259"/>
      <c r="E35" s="313"/>
      <c r="F35" s="259"/>
      <c r="G35" s="265">
        <v>1028.6085135037627</v>
      </c>
      <c r="H35" s="265">
        <v>100.71367489711683</v>
      </c>
      <c r="I35" s="265">
        <v>1129.3221884008794</v>
      </c>
      <c r="J35" s="265">
        <v>8.9180639441546283</v>
      </c>
      <c r="K35" s="264"/>
      <c r="L35" s="264"/>
      <c r="M35" s="264"/>
      <c r="N35" s="264"/>
      <c r="O35" s="264"/>
      <c r="P35" s="264"/>
      <c r="Q35" s="264"/>
      <c r="R35" s="266">
        <v>10859.098560175777</v>
      </c>
      <c r="S35" s="265"/>
      <c r="T35" s="266"/>
      <c r="U35" s="266"/>
      <c r="V35" s="266">
        <v>1858.6156499001113</v>
      </c>
      <c r="W35" s="266"/>
      <c r="X35" s="264">
        <v>517.3522285634308</v>
      </c>
      <c r="Y35" s="420">
        <v>0.16242038216560495</v>
      </c>
      <c r="Z35" s="259"/>
      <c r="AA35" s="259"/>
      <c r="AB35" s="259"/>
    </row>
    <row r="36" spans="1:28">
      <c r="A36" s="259">
        <v>1946</v>
      </c>
      <c r="B36" s="266">
        <v>5010</v>
      </c>
      <c r="C36" s="266">
        <v>20082</v>
      </c>
      <c r="D36" s="266">
        <v>25092</v>
      </c>
      <c r="E36" s="265">
        <v>80.033476805356287</v>
      </c>
      <c r="F36" s="259"/>
      <c r="G36" s="265">
        <v>1046.9415003892152</v>
      </c>
      <c r="H36" s="265">
        <v>101.6904</v>
      </c>
      <c r="I36" s="265">
        <v>1148.6319003892152</v>
      </c>
      <c r="J36" s="265">
        <v>8.8531756749522703</v>
      </c>
      <c r="K36" s="264"/>
      <c r="L36" s="265">
        <v>0.47853676620302682</v>
      </c>
      <c r="M36" s="265">
        <v>19.748176819050766</v>
      </c>
      <c r="N36" s="265">
        <v>2.1845118520126028</v>
      </c>
      <c r="O36" s="264"/>
      <c r="P36" s="266">
        <v>13056.239690011704</v>
      </c>
      <c r="Q36" s="266">
        <v>7074.5263518565598</v>
      </c>
      <c r="R36" s="266">
        <v>20130.766041868264</v>
      </c>
      <c r="S36" s="265"/>
      <c r="T36" s="266">
        <v>1532.8171355935576</v>
      </c>
      <c r="U36" s="266">
        <v>8550.9045936197599</v>
      </c>
      <c r="V36" s="266">
        <v>2154.1407472744095</v>
      </c>
      <c r="W36" s="266"/>
      <c r="X36" s="264">
        <v>813.58953204221723</v>
      </c>
      <c r="Y36" s="420">
        <v>0.57260273972602738</v>
      </c>
      <c r="Z36" s="259"/>
      <c r="AA36" s="259"/>
      <c r="AB36" s="259"/>
    </row>
    <row r="37" spans="1:28">
      <c r="A37" s="259">
        <v>1947</v>
      </c>
      <c r="B37" s="266">
        <v>8402</v>
      </c>
      <c r="C37" s="266">
        <v>34265</v>
      </c>
      <c r="D37" s="266">
        <v>42667</v>
      </c>
      <c r="E37" s="265">
        <v>80.307966344012939</v>
      </c>
      <c r="F37" s="259"/>
      <c r="G37" s="265">
        <v>1064.9461400882951</v>
      </c>
      <c r="H37" s="265">
        <v>102.13680403851318</v>
      </c>
      <c r="I37" s="265">
        <v>1167.0829441268083</v>
      </c>
      <c r="J37" s="265">
        <v>8.751460601194049</v>
      </c>
      <c r="K37" s="264"/>
      <c r="L37" s="265">
        <v>0.78896008762503111</v>
      </c>
      <c r="M37" s="265">
        <v>33.548141948008812</v>
      </c>
      <c r="N37" s="265">
        <v>3.6558669814100253</v>
      </c>
      <c r="O37" s="264"/>
      <c r="P37" s="266">
        <v>18656.3932582573</v>
      </c>
      <c r="Q37" s="266">
        <v>10108.970796324438</v>
      </c>
      <c r="R37" s="266">
        <v>28765.36405458174</v>
      </c>
      <c r="S37" s="265"/>
      <c r="T37" s="266">
        <v>1598.9213081759722</v>
      </c>
      <c r="U37" s="266">
        <v>9033.4100413147789</v>
      </c>
      <c r="V37" s="266">
        <v>2249.5476605568251</v>
      </c>
      <c r="W37" s="266"/>
      <c r="X37" s="264">
        <v>1095.6528018617314</v>
      </c>
      <c r="Y37" s="420">
        <v>0.34668989547038298</v>
      </c>
      <c r="Z37" s="259"/>
      <c r="AA37" s="259"/>
      <c r="AB37" s="259"/>
    </row>
    <row r="38" spans="1:28">
      <c r="A38" s="259">
        <v>1948</v>
      </c>
      <c r="B38" s="266">
        <v>6194</v>
      </c>
      <c r="C38" s="266">
        <v>27544</v>
      </c>
      <c r="D38" s="266">
        <v>33738</v>
      </c>
      <c r="E38" s="265">
        <v>81.640879720196807</v>
      </c>
      <c r="F38" s="259"/>
      <c r="G38" s="265">
        <v>1083.2604122267931</v>
      </c>
      <c r="H38" s="265">
        <v>102.58516771692945</v>
      </c>
      <c r="I38" s="265">
        <v>1185.8455799437224</v>
      </c>
      <c r="J38" s="265">
        <v>8.6508032286799015</v>
      </c>
      <c r="K38" s="264"/>
      <c r="L38" s="265">
        <v>0.57179233451976408</v>
      </c>
      <c r="M38" s="265">
        <v>26.849885429835354</v>
      </c>
      <c r="N38" s="265">
        <v>2.8450584604448355</v>
      </c>
      <c r="O38" s="264"/>
      <c r="P38" s="266">
        <v>30168.999813788803</v>
      </c>
      <c r="Q38" s="266">
        <v>16347.079194255606</v>
      </c>
      <c r="R38" s="266">
        <v>46516.079008044413</v>
      </c>
      <c r="S38" s="265"/>
      <c r="T38" s="266">
        <v>1699.7175020153975</v>
      </c>
      <c r="U38" s="266">
        <v>9725.3289520416147</v>
      </c>
      <c r="V38" s="266">
        <v>2393.9973564555698</v>
      </c>
      <c r="W38" s="266"/>
      <c r="X38" s="264">
        <v>1638.5182910118519</v>
      </c>
      <c r="Y38" s="420">
        <v>0.49547218628719292</v>
      </c>
      <c r="Z38" s="259"/>
      <c r="AA38" s="259"/>
      <c r="AB38" s="259"/>
    </row>
    <row r="39" spans="1:28">
      <c r="A39" s="259">
        <v>1949</v>
      </c>
      <c r="B39" s="165"/>
      <c r="C39" s="267"/>
      <c r="D39" s="266"/>
      <c r="E39" s="265"/>
      <c r="F39" s="259"/>
      <c r="G39" s="265">
        <v>1101.8896416681416</v>
      </c>
      <c r="H39" s="265">
        <v>103.03549963774388</v>
      </c>
      <c r="I39" s="265">
        <v>1204.9251413058855</v>
      </c>
      <c r="J39" s="265">
        <v>8.5511950996453656</v>
      </c>
      <c r="K39" s="264"/>
      <c r="L39" s="265"/>
      <c r="M39" s="265"/>
      <c r="N39" s="265"/>
      <c r="O39" s="264"/>
      <c r="P39" s="266">
        <v>39602.950221561594</v>
      </c>
      <c r="Q39" s="266">
        <v>21458.867300669928</v>
      </c>
      <c r="R39" s="266">
        <v>61061.817522231519</v>
      </c>
      <c r="S39" s="265"/>
      <c r="T39" s="266">
        <v>1688.2083616359448</v>
      </c>
      <c r="U39" s="266">
        <v>9782.6501021468539</v>
      </c>
      <c r="V39" s="266">
        <v>2380.3798670941624</v>
      </c>
      <c r="W39" s="266"/>
      <c r="X39" s="264">
        <v>2128.9398556226656</v>
      </c>
      <c r="Y39" s="420">
        <v>0.29930795847750846</v>
      </c>
      <c r="Z39" s="259"/>
      <c r="AA39" s="259"/>
      <c r="AB39" s="259"/>
    </row>
    <row r="40" spans="1:28">
      <c r="A40" s="259">
        <v>1950</v>
      </c>
      <c r="B40" s="267"/>
      <c r="C40" s="267"/>
      <c r="D40" s="266"/>
      <c r="E40" s="265"/>
      <c r="F40" s="259"/>
      <c r="G40" s="265">
        <v>1120.8392448494155</v>
      </c>
      <c r="H40" s="265">
        <v>103.48780844121512</v>
      </c>
      <c r="I40" s="265">
        <v>1224.3270532906306</v>
      </c>
      <c r="J40" s="265">
        <v>8.4526277650298081</v>
      </c>
      <c r="K40" s="264"/>
      <c r="L40" s="265"/>
      <c r="M40" s="265"/>
      <c r="N40" s="265"/>
      <c r="O40" s="264"/>
      <c r="P40" s="266">
        <v>42580.016379344735</v>
      </c>
      <c r="Q40" s="266">
        <v>23071.99125400617</v>
      </c>
      <c r="R40" s="266">
        <v>65652.007633350906</v>
      </c>
      <c r="S40" s="265"/>
      <c r="T40" s="266">
        <v>1746.0660002487491</v>
      </c>
      <c r="U40" s="266">
        <v>10246.936592995256</v>
      </c>
      <c r="V40" s="266">
        <v>2464.6129482404945</v>
      </c>
      <c r="W40" s="266"/>
      <c r="X40" s="264">
        <v>2175.7141666982639</v>
      </c>
      <c r="Y40" s="420">
        <v>2.1970705725699258E-2</v>
      </c>
      <c r="Z40" s="259"/>
      <c r="AA40" s="259"/>
      <c r="AB40" s="259"/>
    </row>
    <row r="41" spans="1:28">
      <c r="A41" s="259">
        <v>1951</v>
      </c>
      <c r="B41" s="165"/>
      <c r="C41" s="267"/>
      <c r="D41" s="266"/>
      <c r="E41" s="265"/>
      <c r="F41" s="259"/>
      <c r="G41" s="265">
        <v>1140.1147313561594</v>
      </c>
      <c r="H41" s="265">
        <v>103.94210280553109</v>
      </c>
      <c r="I41" s="265">
        <v>1244.0568341616904</v>
      </c>
      <c r="J41" s="265">
        <v>8.3550927860601014</v>
      </c>
      <c r="K41" s="264"/>
      <c r="L41" s="265"/>
      <c r="M41" s="265"/>
      <c r="N41" s="265"/>
      <c r="O41" s="264"/>
      <c r="P41" s="266">
        <v>50136.183951788422</v>
      </c>
      <c r="Q41" s="266">
        <v>27166.302317488873</v>
      </c>
      <c r="R41" s="266">
        <v>77302.486269277288</v>
      </c>
      <c r="S41" s="265"/>
      <c r="T41" s="266">
        <v>1734.1989447337328</v>
      </c>
      <c r="U41" s="266">
        <v>10307.070116982441</v>
      </c>
      <c r="V41" s="266">
        <v>2450.4702856045105</v>
      </c>
      <c r="W41" s="266"/>
      <c r="X41" s="264">
        <v>2535.7346216437745</v>
      </c>
      <c r="Y41" s="420">
        <v>0.16547231270358309</v>
      </c>
      <c r="Z41" s="259"/>
      <c r="AA41" s="259"/>
      <c r="AB41" s="259"/>
    </row>
    <row r="42" spans="1:28">
      <c r="A42" s="259">
        <v>1952</v>
      </c>
      <c r="B42" s="266">
        <v>9123</v>
      </c>
      <c r="C42" s="266">
        <v>33053</v>
      </c>
      <c r="D42" s="266">
        <v>42176</v>
      </c>
      <c r="E42" s="265">
        <v>78.369214719271625</v>
      </c>
      <c r="F42" s="259"/>
      <c r="G42" s="265">
        <v>1159.7217055242954</v>
      </c>
      <c r="H42" s="265">
        <v>104.39839144697552</v>
      </c>
      <c r="I42" s="265">
        <v>1264.1200969712709</v>
      </c>
      <c r="J42" s="265">
        <v>8.258581735794376</v>
      </c>
      <c r="K42" s="264"/>
      <c r="L42" s="265">
        <v>0.78665424269830397</v>
      </c>
      <c r="M42" s="265">
        <v>31.660449497239416</v>
      </c>
      <c r="N42" s="265">
        <v>3.3363918587363868</v>
      </c>
      <c r="O42" s="264"/>
      <c r="P42" s="266">
        <v>59671.142409425978</v>
      </c>
      <c r="Q42" s="266">
        <v>32332.821657970897</v>
      </c>
      <c r="R42" s="266">
        <v>92003.964067396882</v>
      </c>
      <c r="S42" s="265"/>
      <c r="T42" s="266">
        <v>1915.6135172450274</v>
      </c>
      <c r="U42" s="266">
        <v>11530.473062858096</v>
      </c>
      <c r="V42" s="266">
        <v>2709.6645516013109</v>
      </c>
      <c r="W42" s="266"/>
      <c r="X42" s="264">
        <v>2685.9793784320582</v>
      </c>
      <c r="Y42" s="420">
        <v>5.9250978200111604E-2</v>
      </c>
      <c r="Z42" s="259"/>
      <c r="AA42" s="259"/>
      <c r="AB42" s="259"/>
    </row>
    <row r="43" spans="1:28">
      <c r="A43" s="259">
        <v>1953</v>
      </c>
      <c r="B43" s="266">
        <v>9936</v>
      </c>
      <c r="C43" s="266">
        <v>34156</v>
      </c>
      <c r="D43" s="266">
        <v>44092</v>
      </c>
      <c r="E43" s="265">
        <v>77.465299827633132</v>
      </c>
      <c r="F43" s="259"/>
      <c r="G43" s="265">
        <v>1179.6658680695805</v>
      </c>
      <c r="H43" s="265">
        <v>104.8566831200952</v>
      </c>
      <c r="I43" s="265">
        <v>1284.5225511896756</v>
      </c>
      <c r="J43" s="265">
        <v>8.163086200626136</v>
      </c>
      <c r="K43" s="264"/>
      <c r="L43" s="265">
        <v>0.84227239839187606</v>
      </c>
      <c r="M43" s="265">
        <v>32.573984779663697</v>
      </c>
      <c r="N43" s="265">
        <v>3.4325594330098506</v>
      </c>
      <c r="O43" s="264"/>
      <c r="P43" s="266">
        <v>61290.000000000007</v>
      </c>
      <c r="Q43" s="266">
        <v>33209.999999999993</v>
      </c>
      <c r="R43" s="266">
        <v>94500</v>
      </c>
      <c r="S43" s="265"/>
      <c r="T43" s="266">
        <v>1953.9089114536519</v>
      </c>
      <c r="U43" s="266">
        <v>11910.951768254907</v>
      </c>
      <c r="V43" s="266">
        <v>2766.7109028876253</v>
      </c>
      <c r="W43" s="266"/>
      <c r="X43" s="264">
        <v>2659.0487144794415</v>
      </c>
      <c r="Y43" s="420">
        <v>-1.0026385224274348E-2</v>
      </c>
      <c r="Z43" s="259"/>
      <c r="AA43" s="259"/>
      <c r="AB43" s="259"/>
    </row>
    <row r="44" spans="1:28">
      <c r="A44" s="259">
        <v>1954</v>
      </c>
      <c r="B44" s="266">
        <v>10020</v>
      </c>
      <c r="C44" s="266">
        <v>35242</v>
      </c>
      <c r="D44" s="266">
        <v>45262</v>
      </c>
      <c r="E44" s="265">
        <v>77.8622243824842</v>
      </c>
      <c r="F44" s="259"/>
      <c r="G44" s="265">
        <v>1199.9530177450868</v>
      </c>
      <c r="H44" s="265">
        <v>105.31698661786793</v>
      </c>
      <c r="I44" s="265">
        <v>1305.2700043629548</v>
      </c>
      <c r="J44" s="265">
        <v>8.0685977817492667</v>
      </c>
      <c r="K44" s="264"/>
      <c r="L44" s="265">
        <v>0.83503269309904016</v>
      </c>
      <c r="M44" s="265">
        <v>33.462788038051308</v>
      </c>
      <c r="N44" s="265">
        <v>3.4676350370964362</v>
      </c>
      <c r="O44" s="264"/>
      <c r="P44" s="266">
        <v>64479.073986349758</v>
      </c>
      <c r="Q44" s="266">
        <v>34938.000441942808</v>
      </c>
      <c r="R44" s="266">
        <v>99417.074428292573</v>
      </c>
      <c r="S44" s="265"/>
      <c r="T44" s="266">
        <v>2089.8918242297068</v>
      </c>
      <c r="U44" s="266">
        <v>12902.351794186938</v>
      </c>
      <c r="V44" s="266">
        <v>2962.3057295182034</v>
      </c>
      <c r="W44" s="266"/>
      <c r="X44" s="264">
        <v>2571.1697057919546</v>
      </c>
      <c r="Y44" s="420">
        <v>-3.3049040511727079E-2</v>
      </c>
      <c r="Z44" s="259"/>
      <c r="AA44" s="259"/>
      <c r="AB44" s="259"/>
    </row>
    <row r="45" spans="1:28">
      <c r="A45" s="259">
        <v>1955</v>
      </c>
      <c r="B45" s="266">
        <v>14239</v>
      </c>
      <c r="C45" s="266">
        <v>39702</v>
      </c>
      <c r="D45" s="266">
        <v>53941</v>
      </c>
      <c r="E45" s="265">
        <v>73.602639921395593</v>
      </c>
      <c r="F45" s="259"/>
      <c r="G45" s="265">
        <v>1220.5890530271843</v>
      </c>
      <c r="H45" s="265">
        <v>105.7793107718712</v>
      </c>
      <c r="I45" s="265">
        <v>1326.3683637990555</v>
      </c>
      <c r="J45" s="265">
        <v>7.9751080965843011</v>
      </c>
      <c r="K45" s="264"/>
      <c r="L45" s="265">
        <v>1.1665678931566559</v>
      </c>
      <c r="M45" s="265">
        <v>37.532859412955773</v>
      </c>
      <c r="N45" s="265">
        <v>4.066818952579605</v>
      </c>
      <c r="O45" s="264"/>
      <c r="P45" s="266">
        <v>71625.687828214563</v>
      </c>
      <c r="Q45" s="266">
        <v>38810.394726301274</v>
      </c>
      <c r="R45" s="266">
        <v>110436.08255451583</v>
      </c>
      <c r="S45" s="265"/>
      <c r="T45" s="266">
        <v>2235.4496517066978</v>
      </c>
      <c r="U45" s="266">
        <v>13976.965229117717</v>
      </c>
      <c r="V45" s="266">
        <v>3171.8482111825101</v>
      </c>
      <c r="W45" s="266"/>
      <c r="X45" s="264">
        <v>2625.0310336971884</v>
      </c>
      <c r="Y45" s="420">
        <v>2.094818081587646E-2</v>
      </c>
      <c r="Z45" s="259"/>
      <c r="AA45" s="259"/>
      <c r="AB45" s="259"/>
    </row>
    <row r="46" spans="1:28">
      <c r="A46" s="259">
        <v>1956</v>
      </c>
      <c r="B46" s="266">
        <v>22719</v>
      </c>
      <c r="C46" s="266">
        <v>37235</v>
      </c>
      <c r="D46" s="266">
        <v>59954</v>
      </c>
      <c r="E46" s="265">
        <v>62.105947893384929</v>
      </c>
      <c r="F46" s="259"/>
      <c r="G46" s="265">
        <v>1241.57997383052</v>
      </c>
      <c r="H46" s="265">
        <v>106.24366445245182</v>
      </c>
      <c r="I46" s="265">
        <v>1347.8236382829718</v>
      </c>
      <c r="J46" s="265">
        <v>7.8826087801664055</v>
      </c>
      <c r="K46" s="264"/>
      <c r="L46" s="265">
        <v>1.8298458801576341</v>
      </c>
      <c r="M46" s="265">
        <v>35.046795676615723</v>
      </c>
      <c r="N46" s="265">
        <v>4.4482080813167055</v>
      </c>
      <c r="O46" s="264"/>
      <c r="P46" s="266">
        <v>78824.848495863771</v>
      </c>
      <c r="Q46" s="266">
        <v>42711.261519785206</v>
      </c>
      <c r="R46" s="266">
        <v>121536.11001564897</v>
      </c>
      <c r="S46" s="265"/>
      <c r="T46" s="266">
        <v>2174.3415530979519</v>
      </c>
      <c r="U46" s="266">
        <v>13768.247910377904</v>
      </c>
      <c r="V46" s="266">
        <v>3088.2438335811717</v>
      </c>
      <c r="W46" s="266"/>
      <c r="X46" s="264">
        <v>2919.850933810048</v>
      </c>
      <c r="Y46" s="420">
        <v>0.11231101511879071</v>
      </c>
      <c r="Z46" s="259"/>
      <c r="AA46" s="259"/>
      <c r="AB46" s="259"/>
    </row>
    <row r="47" spans="1:28" hidden="1">
      <c r="A47" s="259">
        <v>1957</v>
      </c>
      <c r="B47" s="259"/>
      <c r="C47" s="259"/>
      <c r="D47" s="259"/>
      <c r="E47" s="313"/>
      <c r="F47" s="259"/>
      <c r="G47" s="264"/>
      <c r="H47" s="264"/>
      <c r="I47" s="264"/>
      <c r="J47" s="264"/>
      <c r="K47" s="259"/>
      <c r="L47" s="259"/>
      <c r="M47" s="259"/>
      <c r="N47" s="259"/>
      <c r="O47" s="259"/>
      <c r="P47" s="283"/>
      <c r="Q47" s="283"/>
      <c r="R47" s="259"/>
      <c r="S47" s="283"/>
      <c r="T47" s="283"/>
      <c r="U47" s="283"/>
      <c r="V47" s="266" t="e">
        <v>#DIV/0!</v>
      </c>
      <c r="W47" s="259"/>
      <c r="X47" s="259"/>
      <c r="Y47" s="259"/>
      <c r="Z47" s="259"/>
      <c r="AA47" s="259"/>
      <c r="AB47" s="259"/>
    </row>
    <row r="48" spans="1:28" hidden="1">
      <c r="A48" s="259">
        <v>1958</v>
      </c>
      <c r="B48" s="259"/>
      <c r="C48" s="259"/>
      <c r="D48" s="259"/>
      <c r="E48" s="313"/>
      <c r="F48" s="259"/>
      <c r="G48" s="264"/>
      <c r="H48" s="264"/>
      <c r="I48" s="264"/>
      <c r="J48" s="264"/>
      <c r="K48" s="259"/>
      <c r="L48" s="259"/>
      <c r="M48" s="259"/>
      <c r="N48" s="259"/>
      <c r="O48" s="259"/>
      <c r="P48" s="283"/>
      <c r="Q48" s="283"/>
      <c r="R48" s="259"/>
      <c r="S48" s="283"/>
      <c r="T48" s="283"/>
      <c r="U48" s="283"/>
      <c r="V48" s="266" t="e">
        <v>#DIV/0!</v>
      </c>
      <c r="W48" s="259"/>
      <c r="X48" s="259"/>
      <c r="Y48" s="259"/>
      <c r="Z48" s="259"/>
      <c r="AA48" s="259"/>
      <c r="AB48" s="259"/>
    </row>
    <row r="49" spans="1:28" hidden="1">
      <c r="A49" s="259">
        <v>1959</v>
      </c>
      <c r="B49" s="259"/>
      <c r="C49" s="259"/>
      <c r="D49" s="259"/>
      <c r="E49" s="313"/>
      <c r="F49" s="259"/>
      <c r="G49" s="264"/>
      <c r="H49" s="264"/>
      <c r="I49" s="264"/>
      <c r="J49" s="264"/>
      <c r="K49" s="259"/>
      <c r="L49" s="259"/>
      <c r="M49" s="259"/>
      <c r="N49" s="259"/>
      <c r="O49" s="259"/>
      <c r="P49" s="283"/>
      <c r="Q49" s="283"/>
      <c r="R49" s="259"/>
      <c r="S49" s="283"/>
      <c r="T49" s="283"/>
      <c r="U49" s="283"/>
      <c r="V49" s="266" t="e">
        <v>#DIV/0!</v>
      </c>
      <c r="W49" s="259"/>
      <c r="X49" s="259"/>
      <c r="Y49" s="259"/>
      <c r="Z49" s="259"/>
      <c r="AA49" s="259"/>
      <c r="AB49" s="259"/>
    </row>
    <row r="50" spans="1:28" hidden="1">
      <c r="A50" s="259">
        <v>1960</v>
      </c>
      <c r="B50" s="259"/>
      <c r="C50" s="259"/>
      <c r="D50" s="259"/>
      <c r="E50" s="313"/>
      <c r="F50" s="259"/>
      <c r="G50" s="264"/>
      <c r="H50" s="264"/>
      <c r="I50" s="264"/>
      <c r="J50" s="264"/>
      <c r="K50" s="259"/>
      <c r="L50" s="259"/>
      <c r="M50" s="259"/>
      <c r="N50" s="259"/>
      <c r="O50" s="259"/>
      <c r="P50" s="283"/>
      <c r="Q50" s="283"/>
      <c r="R50" s="259"/>
      <c r="S50" s="283"/>
      <c r="T50" s="283"/>
      <c r="U50" s="283"/>
      <c r="V50" s="266" t="e">
        <v>#DIV/0!</v>
      </c>
      <c r="W50" s="259"/>
      <c r="X50" s="259"/>
      <c r="Y50" s="259"/>
      <c r="Z50" s="259"/>
      <c r="AA50" s="259"/>
      <c r="AB50" s="259"/>
    </row>
    <row r="51" spans="1:28">
      <c r="A51" s="268"/>
      <c r="B51" s="117"/>
      <c r="C51" s="117"/>
      <c r="D51" s="117"/>
      <c r="E51" s="117"/>
      <c r="F51" s="117"/>
      <c r="G51" s="117"/>
      <c r="H51" s="117"/>
      <c r="I51" s="117"/>
      <c r="J51" s="117"/>
      <c r="K51" s="117"/>
      <c r="L51" s="117"/>
      <c r="M51" s="117"/>
      <c r="N51" s="117"/>
      <c r="O51" s="117"/>
      <c r="P51" s="117"/>
      <c r="Q51" s="117"/>
      <c r="R51" s="117"/>
      <c r="S51" s="117"/>
      <c r="T51" s="117"/>
      <c r="U51" s="117"/>
      <c r="V51" s="117"/>
      <c r="W51" s="117"/>
      <c r="X51" s="117"/>
      <c r="Y51" s="259"/>
      <c r="Z51" s="259"/>
      <c r="AA51" s="259"/>
      <c r="AB51" s="259"/>
    </row>
    <row r="52" spans="1:28">
      <c r="B52" s="259"/>
      <c r="C52" s="259"/>
      <c r="D52" s="259"/>
      <c r="E52" s="313"/>
      <c r="F52" s="259"/>
      <c r="G52" s="259"/>
      <c r="H52" s="259"/>
      <c r="I52" s="259"/>
      <c r="J52" s="277"/>
      <c r="K52" s="259"/>
      <c r="L52" s="259"/>
      <c r="M52" s="259"/>
      <c r="N52" s="259"/>
      <c r="O52" s="259"/>
      <c r="P52" s="283"/>
      <c r="Q52" s="283"/>
      <c r="R52" s="408"/>
      <c r="S52" s="283"/>
      <c r="T52" s="283"/>
      <c r="U52" s="283"/>
      <c r="V52" s="259"/>
      <c r="W52" s="259"/>
      <c r="X52" s="259"/>
      <c r="Y52" s="259"/>
      <c r="Z52" s="259"/>
      <c r="AA52" s="259"/>
      <c r="AB52" s="259"/>
    </row>
  </sheetData>
  <mergeCells count="8">
    <mergeCell ref="G7:J7"/>
    <mergeCell ref="B3:E3"/>
    <mergeCell ref="A1:X1"/>
    <mergeCell ref="G4:I4"/>
    <mergeCell ref="L3:N3"/>
    <mergeCell ref="P3:R3"/>
    <mergeCell ref="T3:V3"/>
    <mergeCell ref="G3:J3"/>
  </mergeCells>
  <phoneticPr fontId="8" type="noConversion"/>
  <hyperlinks>
    <hyperlink ref="Y1" location="Index!A1" display="Back"/>
  </hyperlinks>
  <printOptions horizontalCentered="1"/>
  <pageMargins left="0.75" right="0.75" top="1" bottom="1" header="0.5" footer="0.5"/>
  <extLst>
    <ext xmlns:mx="http://schemas.microsoft.com/office/mac/excel/2008/main" uri="{64002731-A6B0-56B0-2670-7721B7C09600}">
      <mx:PLV Mode="0" OnePage="0" WScale="10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8"/>
    <pageSetUpPr fitToPage="1"/>
  </sheetPr>
  <dimension ref="A1:Y12"/>
  <sheetViews>
    <sheetView workbookViewId="0">
      <selection sqref="A1:XFD1048576"/>
    </sheetView>
  </sheetViews>
  <sheetFormatPr baseColWidth="10" defaultColWidth="10.7109375" defaultRowHeight="13" x14ac:dyDescent="0"/>
  <cols>
    <col min="1" max="1" width="7.140625" style="271" customWidth="1"/>
    <col min="2" max="5" width="7.7109375" style="106" customWidth="1"/>
    <col min="6" max="6" width="0.85546875" style="106" customWidth="1"/>
    <col min="7" max="10" width="7.7109375" style="106" customWidth="1"/>
    <col min="11" max="11" width="0.85546875" style="106" customWidth="1"/>
    <col min="12" max="14" width="7.7109375" style="106" customWidth="1"/>
    <col min="15" max="15" width="0.85546875" style="106" customWidth="1"/>
    <col min="16" max="18" width="7.7109375" style="106" customWidth="1"/>
    <col min="19" max="19" width="0.85546875" style="106" customWidth="1"/>
    <col min="20" max="20" width="7.7109375" style="106" customWidth="1"/>
    <col min="21" max="21" width="9.140625" style="106" customWidth="1"/>
    <col min="22" max="22" width="7.7109375" style="106" customWidth="1"/>
    <col min="23" max="25" width="10.7109375" style="106"/>
    <col min="26" max="16384" width="10.7109375" style="273"/>
  </cols>
  <sheetData>
    <row r="1" spans="1:25" ht="17">
      <c r="A1" s="576" t="s">
        <v>685</v>
      </c>
      <c r="B1" s="576"/>
      <c r="C1" s="576"/>
      <c r="D1" s="576"/>
      <c r="E1" s="576"/>
      <c r="F1" s="576"/>
      <c r="G1" s="576"/>
      <c r="H1" s="576"/>
      <c r="I1" s="576"/>
      <c r="J1" s="576"/>
      <c r="K1" s="576"/>
      <c r="L1" s="576"/>
      <c r="M1" s="576"/>
      <c r="N1" s="576"/>
      <c r="O1" s="576"/>
      <c r="P1" s="576"/>
      <c r="Q1" s="576"/>
      <c r="R1" s="576"/>
      <c r="S1" s="576"/>
      <c r="T1" s="576"/>
      <c r="U1" s="576"/>
      <c r="V1" s="576"/>
      <c r="W1" s="576"/>
      <c r="X1" s="349" t="s">
        <v>678</v>
      </c>
    </row>
    <row r="2" spans="1:25">
      <c r="A2" s="117"/>
      <c r="B2" s="118"/>
      <c r="C2" s="118"/>
      <c r="D2" s="118"/>
      <c r="E2" s="118"/>
      <c r="F2" s="118"/>
      <c r="G2" s="118"/>
      <c r="H2" s="118"/>
      <c r="I2" s="118"/>
      <c r="J2" s="118"/>
      <c r="K2" s="118"/>
      <c r="L2" s="118"/>
      <c r="M2" s="118"/>
      <c r="N2" s="118"/>
      <c r="O2" s="118"/>
      <c r="P2" s="118"/>
      <c r="Q2" s="118"/>
      <c r="R2" s="118"/>
      <c r="S2" s="118"/>
      <c r="T2" s="118"/>
      <c r="U2" s="118"/>
      <c r="V2" s="118"/>
    </row>
    <row r="3" spans="1:25" ht="28" customHeight="1">
      <c r="A3" s="274"/>
      <c r="B3" s="578" t="s">
        <v>169</v>
      </c>
      <c r="C3" s="578"/>
      <c r="D3" s="578"/>
      <c r="E3" s="578"/>
      <c r="F3" s="276"/>
      <c r="G3" s="596" t="s">
        <v>602</v>
      </c>
      <c r="H3" s="596"/>
      <c r="I3" s="596"/>
      <c r="J3" s="596"/>
      <c r="K3" s="274"/>
      <c r="L3" s="578" t="s">
        <v>164</v>
      </c>
      <c r="M3" s="578"/>
      <c r="N3" s="578"/>
      <c r="O3" s="276"/>
      <c r="P3" s="596" t="s">
        <v>601</v>
      </c>
      <c r="Q3" s="596"/>
      <c r="R3" s="596"/>
      <c r="S3" s="274"/>
      <c r="T3" s="596" t="s">
        <v>166</v>
      </c>
      <c r="U3" s="596"/>
      <c r="V3" s="596"/>
      <c r="W3" s="327" t="s">
        <v>168</v>
      </c>
    </row>
    <row r="4" spans="1:25">
      <c r="B4" s="271"/>
      <c r="C4" s="282"/>
      <c r="D4" s="282"/>
      <c r="E4" s="285"/>
      <c r="F4" s="271"/>
      <c r="G4" s="598"/>
      <c r="H4" s="598"/>
      <c r="I4" s="598"/>
      <c r="J4" s="285"/>
      <c r="K4" s="285"/>
      <c r="L4" s="283"/>
      <c r="M4" s="283"/>
      <c r="P4" s="271"/>
      <c r="Q4" s="283"/>
      <c r="R4" s="283"/>
      <c r="S4" s="285"/>
      <c r="T4" s="283"/>
      <c r="U4" s="283"/>
      <c r="V4" s="283"/>
    </row>
    <row r="5" spans="1:25" ht="72">
      <c r="B5" s="276" t="s">
        <v>591</v>
      </c>
      <c r="C5" s="276" t="s">
        <v>161</v>
      </c>
      <c r="D5" s="276" t="s">
        <v>0</v>
      </c>
      <c r="E5" s="276" t="s">
        <v>588</v>
      </c>
      <c r="F5" s="295"/>
      <c r="G5" s="276" t="s">
        <v>591</v>
      </c>
      <c r="H5" s="276" t="s">
        <v>161</v>
      </c>
      <c r="I5" s="276" t="s">
        <v>0</v>
      </c>
      <c r="J5" s="276" t="s">
        <v>588</v>
      </c>
      <c r="K5" s="276"/>
      <c r="L5" s="276" t="s">
        <v>600</v>
      </c>
      <c r="M5" s="276" t="s">
        <v>599</v>
      </c>
      <c r="N5" s="274" t="s">
        <v>0</v>
      </c>
      <c r="O5" s="295"/>
      <c r="P5" s="276" t="s">
        <v>591</v>
      </c>
      <c r="Q5" s="276" t="s">
        <v>161</v>
      </c>
      <c r="R5" s="276" t="s">
        <v>0</v>
      </c>
      <c r="S5" s="276"/>
      <c r="T5" s="276" t="s">
        <v>591</v>
      </c>
      <c r="U5" s="276" t="s">
        <v>161</v>
      </c>
      <c r="V5" s="276" t="s">
        <v>0</v>
      </c>
    </row>
    <row r="6" spans="1:25" s="320" customFormat="1" ht="41" customHeight="1">
      <c r="A6" s="297"/>
      <c r="B6" s="297"/>
      <c r="C6" s="297"/>
      <c r="D6" s="297"/>
      <c r="E6" s="297" t="s">
        <v>163</v>
      </c>
      <c r="F6" s="297"/>
      <c r="G6" s="321" t="s">
        <v>160</v>
      </c>
      <c r="H6" s="321" t="s">
        <v>160</v>
      </c>
      <c r="I6" s="321" t="s">
        <v>160</v>
      </c>
      <c r="J6" s="297" t="s">
        <v>163</v>
      </c>
      <c r="K6" s="297"/>
      <c r="L6" s="297" t="s">
        <v>163</v>
      </c>
      <c r="M6" s="297" t="s">
        <v>163</v>
      </c>
      <c r="N6" s="321" t="s">
        <v>163</v>
      </c>
      <c r="O6" s="321"/>
      <c r="P6" s="297" t="s">
        <v>167</v>
      </c>
      <c r="Q6" s="297" t="s">
        <v>167</v>
      </c>
      <c r="R6" s="297" t="s">
        <v>167</v>
      </c>
      <c r="S6" s="297"/>
      <c r="T6" s="297" t="s">
        <v>792</v>
      </c>
      <c r="U6" s="297" t="s">
        <v>792</v>
      </c>
      <c r="V6" s="297" t="s">
        <v>792</v>
      </c>
      <c r="W6" s="297" t="s">
        <v>789</v>
      </c>
      <c r="X6" s="324"/>
      <c r="Y6" s="314"/>
    </row>
    <row r="7" spans="1:25" s="320" customFormat="1" ht="28" customHeight="1">
      <c r="A7" s="297"/>
      <c r="B7" s="297"/>
      <c r="C7" s="297"/>
      <c r="D7" s="297"/>
      <c r="E7" s="297"/>
      <c r="F7" s="297"/>
      <c r="G7" s="597" t="s">
        <v>165</v>
      </c>
      <c r="H7" s="597"/>
      <c r="I7" s="597"/>
      <c r="J7" s="597"/>
      <c r="K7" s="297"/>
      <c r="L7" s="297"/>
      <c r="M7" s="297"/>
      <c r="N7" s="321"/>
      <c r="O7" s="321"/>
      <c r="P7" s="297"/>
      <c r="Q7" s="297"/>
      <c r="R7" s="297"/>
      <c r="S7" s="297"/>
      <c r="T7" s="297"/>
      <c r="U7" s="297"/>
      <c r="V7" s="297"/>
      <c r="W7" s="324"/>
      <c r="X7" s="324"/>
      <c r="Y7" s="314"/>
    </row>
    <row r="8" spans="1:25">
      <c r="B8" s="119" t="s">
        <v>610</v>
      </c>
      <c r="C8" s="119" t="s">
        <v>611</v>
      </c>
      <c r="D8" s="119" t="s">
        <v>612</v>
      </c>
      <c r="E8" s="119" t="s">
        <v>626</v>
      </c>
      <c r="F8" s="293"/>
      <c r="G8" s="119" t="s">
        <v>614</v>
      </c>
      <c r="H8" s="119" t="s">
        <v>615</v>
      </c>
      <c r="I8" s="119" t="s">
        <v>616</v>
      </c>
      <c r="J8" s="119" t="s">
        <v>627</v>
      </c>
      <c r="K8" s="293"/>
      <c r="L8" s="119" t="s">
        <v>628</v>
      </c>
      <c r="M8" s="119" t="s">
        <v>629</v>
      </c>
      <c r="N8" s="119" t="s">
        <v>630</v>
      </c>
      <c r="O8" s="293"/>
      <c r="P8" s="119" t="s">
        <v>619</v>
      </c>
      <c r="Q8" s="119" t="s">
        <v>620</v>
      </c>
      <c r="R8" s="119" t="s">
        <v>621</v>
      </c>
      <c r="S8" s="296"/>
      <c r="T8" s="119" t="s">
        <v>625</v>
      </c>
      <c r="U8" s="119" t="s">
        <v>631</v>
      </c>
      <c r="V8" s="119" t="s">
        <v>632</v>
      </c>
      <c r="W8" s="296" t="s">
        <v>633</v>
      </c>
      <c r="X8" s="296"/>
    </row>
    <row r="9" spans="1:25">
      <c r="F9" s="293"/>
      <c r="G9" s="113"/>
      <c r="H9" s="113"/>
      <c r="I9" s="113"/>
      <c r="J9" s="113"/>
      <c r="K9" s="293"/>
      <c r="L9" s="113"/>
      <c r="M9" s="113"/>
      <c r="N9" s="108"/>
      <c r="O9" s="293"/>
      <c r="S9" s="293"/>
      <c r="W9" s="328"/>
      <c r="X9" s="293"/>
    </row>
    <row r="10" spans="1:25">
      <c r="A10" s="271">
        <v>1945</v>
      </c>
      <c r="B10" s="107">
        <v>9697</v>
      </c>
      <c r="C10" s="107">
        <v>1203</v>
      </c>
      <c r="D10" s="107">
        <v>10900</v>
      </c>
      <c r="E10" s="122">
        <v>11.036697247706423</v>
      </c>
      <c r="F10" s="122"/>
      <c r="G10" s="109">
        <v>1193.944</v>
      </c>
      <c r="H10" s="287">
        <v>1.706</v>
      </c>
      <c r="I10" s="109">
        <v>1195.6499999999999</v>
      </c>
      <c r="J10" s="287">
        <v>0.14268389578890145</v>
      </c>
      <c r="K10" s="287"/>
      <c r="L10" s="287">
        <v>0.8121821458962899</v>
      </c>
      <c r="M10" s="281">
        <v>70.515826494724507</v>
      </c>
      <c r="N10" s="287">
        <v>0.91163802116003867</v>
      </c>
      <c r="O10" s="287"/>
      <c r="P10" s="110">
        <v>2320.5531232449548</v>
      </c>
      <c r="Q10" s="110">
        <v>230.34851694915255</v>
      </c>
      <c r="R10" s="110">
        <v>2550.9016401941076</v>
      </c>
      <c r="S10" s="110"/>
      <c r="T10" s="110">
        <v>559.13519881548325</v>
      </c>
      <c r="U10" s="110">
        <v>38843.259750350357</v>
      </c>
      <c r="V10" s="110">
        <v>614.63746787843593</v>
      </c>
      <c r="W10" s="329">
        <v>347.60876973758951</v>
      </c>
      <c r="X10" s="293"/>
    </row>
    <row r="11" spans="1:25">
      <c r="A11" s="117"/>
      <c r="B11" s="118"/>
      <c r="C11" s="118"/>
      <c r="D11" s="118"/>
      <c r="E11" s="118"/>
      <c r="F11" s="118"/>
      <c r="G11" s="118"/>
      <c r="H11" s="118"/>
      <c r="I11" s="118"/>
      <c r="J11" s="118"/>
      <c r="K11" s="118"/>
      <c r="L11" s="118"/>
      <c r="M11" s="118"/>
      <c r="N11" s="118"/>
      <c r="O11" s="118"/>
      <c r="P11" s="118"/>
      <c r="Q11" s="118"/>
      <c r="R11" s="118"/>
      <c r="S11" s="118"/>
      <c r="T11" s="118"/>
      <c r="U11" s="118"/>
      <c r="V11" s="118"/>
      <c r="W11" s="118"/>
      <c r="X11" s="293"/>
    </row>
    <row r="12" spans="1:25">
      <c r="W12" s="293"/>
      <c r="X12" s="293"/>
    </row>
  </sheetData>
  <mergeCells count="8">
    <mergeCell ref="G7:J7"/>
    <mergeCell ref="A1:W1"/>
    <mergeCell ref="G4:I4"/>
    <mergeCell ref="B3:E3"/>
    <mergeCell ref="G3:J3"/>
    <mergeCell ref="L3:N3"/>
    <mergeCell ref="P3:R3"/>
    <mergeCell ref="T3:V3"/>
  </mergeCells>
  <phoneticPr fontId="8" type="noConversion"/>
  <hyperlinks>
    <hyperlink ref="X1" location="Index!A1" display="Back"/>
  </hyperlinks>
  <printOptions horizontalCentered="1"/>
  <pageMargins left="0.75" right="0.75" top="1" bottom="1" header="0.5" footer="0.5"/>
  <extLst>
    <ext xmlns:mx="http://schemas.microsoft.com/office/mac/excel/2008/main" uri="{64002731-A6B0-56B0-2670-7721B7C09600}">
      <mx:PLV Mode="0" OnePage="0" WScale="10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8"/>
    <pageSetUpPr fitToPage="1"/>
  </sheetPr>
  <dimension ref="A1:U40"/>
  <sheetViews>
    <sheetView workbookViewId="0">
      <selection activeCell="H19" sqref="H19"/>
    </sheetView>
  </sheetViews>
  <sheetFormatPr baseColWidth="10" defaultColWidth="10.7109375" defaultRowHeight="13" x14ac:dyDescent="0"/>
  <cols>
    <col min="1" max="1" width="6.42578125" style="318" customWidth="1"/>
    <col min="2" max="3" width="10.7109375" style="318"/>
    <col min="4" max="4" width="1.7109375" style="318" customWidth="1"/>
    <col min="5" max="8" width="10.7109375" style="318"/>
    <col min="9" max="9" width="1.7109375" style="318" customWidth="1"/>
    <col min="10" max="11" width="8.140625" style="318" customWidth="1"/>
    <col min="12" max="12" width="1.7109375" style="318" customWidth="1"/>
    <col min="13" max="13" width="10.7109375" style="318"/>
    <col min="14" max="14" width="10.7109375" style="326"/>
    <col min="15" max="15" width="1.42578125" style="318" customWidth="1"/>
    <col min="16" max="18" width="9.42578125" style="318" customWidth="1"/>
    <col min="19" max="19" width="1.42578125" style="396" customWidth="1"/>
    <col min="20" max="20" width="10" style="396" customWidth="1"/>
    <col min="21" max="16384" width="10.7109375" style="318"/>
  </cols>
  <sheetData>
    <row r="1" spans="1:21" ht="17">
      <c r="A1" s="576" t="s">
        <v>801</v>
      </c>
      <c r="B1" s="576"/>
      <c r="C1" s="576"/>
      <c r="D1" s="576"/>
      <c r="E1" s="576"/>
      <c r="F1" s="576"/>
      <c r="G1" s="576"/>
      <c r="H1" s="576"/>
      <c r="I1" s="576"/>
      <c r="J1" s="576"/>
      <c r="K1" s="576"/>
      <c r="L1" s="576"/>
      <c r="M1" s="576"/>
      <c r="N1" s="576"/>
      <c r="O1" s="576"/>
      <c r="P1" s="576"/>
      <c r="Q1" s="576"/>
      <c r="R1" s="576"/>
      <c r="S1" s="318"/>
      <c r="T1" s="318"/>
      <c r="U1" s="349" t="s">
        <v>678</v>
      </c>
    </row>
    <row r="2" spans="1:21">
      <c r="A2" s="117"/>
      <c r="B2" s="118"/>
      <c r="C2" s="118"/>
      <c r="D2" s="118"/>
      <c r="E2" s="118"/>
      <c r="F2" s="118"/>
      <c r="G2" s="118"/>
      <c r="H2" s="118"/>
      <c r="I2" s="118"/>
      <c r="J2" s="118"/>
      <c r="K2" s="118"/>
      <c r="L2" s="118"/>
      <c r="M2" s="118"/>
      <c r="N2" s="118"/>
      <c r="O2" s="118"/>
      <c r="P2" s="118"/>
      <c r="Q2" s="118"/>
      <c r="R2" s="118"/>
      <c r="S2" s="118"/>
      <c r="T2" s="118"/>
    </row>
    <row r="3" spans="1:21" ht="24" customHeight="1">
      <c r="A3" s="316"/>
      <c r="B3" s="601" t="s">
        <v>169</v>
      </c>
      <c r="C3" s="601"/>
      <c r="D3" s="335"/>
      <c r="E3" s="599" t="s">
        <v>608</v>
      </c>
      <c r="F3" s="599"/>
      <c r="G3" s="599"/>
      <c r="H3" s="599"/>
      <c r="I3" s="314"/>
      <c r="J3" s="601" t="s">
        <v>164</v>
      </c>
      <c r="K3" s="601"/>
      <c r="L3" s="335"/>
      <c r="M3" s="599" t="s">
        <v>601</v>
      </c>
      <c r="N3" s="599"/>
      <c r="O3" s="314"/>
      <c r="P3" s="599" t="s">
        <v>522</v>
      </c>
      <c r="Q3" s="599"/>
      <c r="R3" s="599"/>
      <c r="S3" s="314"/>
      <c r="T3" s="314" t="s">
        <v>168</v>
      </c>
    </row>
    <row r="4" spans="1:21">
      <c r="A4" s="316"/>
      <c r="B4" s="316"/>
      <c r="C4" s="316"/>
      <c r="D4" s="316"/>
      <c r="E4" s="598"/>
      <c r="F4" s="598"/>
      <c r="G4" s="598"/>
      <c r="H4" s="316"/>
      <c r="I4" s="316"/>
      <c r="J4" s="316"/>
      <c r="K4" s="106"/>
      <c r="L4" s="106"/>
      <c r="M4" s="316"/>
      <c r="N4" s="325"/>
      <c r="O4" s="316"/>
      <c r="P4" s="316"/>
      <c r="Q4" s="316"/>
      <c r="R4" s="106"/>
      <c r="S4" s="395"/>
      <c r="T4" s="106"/>
    </row>
    <row r="5" spans="1:21" ht="36">
      <c r="A5" s="316"/>
      <c r="B5" s="297" t="s">
        <v>161</v>
      </c>
      <c r="C5" s="297" t="s">
        <v>0</v>
      </c>
      <c r="D5" s="334"/>
      <c r="E5" s="297" t="s">
        <v>636</v>
      </c>
      <c r="F5" s="297" t="s">
        <v>161</v>
      </c>
      <c r="G5" s="297" t="s">
        <v>0</v>
      </c>
      <c r="H5" s="297" t="s">
        <v>635</v>
      </c>
      <c r="I5" s="334"/>
      <c r="J5" s="297" t="s">
        <v>599</v>
      </c>
      <c r="K5" s="297" t="s">
        <v>0</v>
      </c>
      <c r="L5" s="334"/>
      <c r="M5" s="334" t="s">
        <v>0</v>
      </c>
      <c r="N5" s="334" t="s">
        <v>161</v>
      </c>
      <c r="O5" s="334"/>
      <c r="P5" s="334" t="s">
        <v>0</v>
      </c>
      <c r="Q5" s="334" t="s">
        <v>161</v>
      </c>
      <c r="R5" s="334" t="s">
        <v>636</v>
      </c>
      <c r="S5" s="334"/>
      <c r="T5" s="295"/>
    </row>
    <row r="6" spans="1:21" ht="24">
      <c r="A6" s="114"/>
      <c r="D6" s="114"/>
      <c r="E6" s="115" t="s">
        <v>160</v>
      </c>
      <c r="F6" s="115" t="s">
        <v>160</v>
      </c>
      <c r="G6" s="115" t="s">
        <v>160</v>
      </c>
      <c r="H6" s="115" t="s">
        <v>430</v>
      </c>
      <c r="I6" s="115"/>
      <c r="J6" s="115" t="s">
        <v>430</v>
      </c>
      <c r="K6" s="115" t="s">
        <v>430</v>
      </c>
      <c r="L6" s="115"/>
      <c r="M6" s="114" t="s">
        <v>793</v>
      </c>
      <c r="N6" s="114" t="s">
        <v>793</v>
      </c>
      <c r="O6" s="114"/>
      <c r="P6" s="114" t="s">
        <v>792</v>
      </c>
      <c r="Q6" s="114" t="s">
        <v>792</v>
      </c>
      <c r="R6" s="114" t="s">
        <v>792</v>
      </c>
      <c r="S6" s="114"/>
      <c r="T6" s="297" t="s">
        <v>789</v>
      </c>
    </row>
    <row r="7" spans="1:21" ht="26" customHeight="1">
      <c r="A7" s="114"/>
      <c r="D7" s="114"/>
      <c r="E7" s="600" t="s">
        <v>165</v>
      </c>
      <c r="F7" s="600"/>
      <c r="G7" s="600"/>
      <c r="H7" s="600"/>
      <c r="I7" s="115"/>
      <c r="J7" s="115"/>
      <c r="K7" s="115"/>
      <c r="L7" s="115"/>
      <c r="M7" s="114"/>
      <c r="N7" s="114"/>
      <c r="O7" s="114"/>
      <c r="P7" s="114"/>
      <c r="Q7" s="114"/>
      <c r="R7" s="114"/>
      <c r="S7" s="114"/>
      <c r="T7" s="297"/>
    </row>
    <row r="8" spans="1:21">
      <c r="A8" s="316"/>
      <c r="B8" s="119" t="s">
        <v>610</v>
      </c>
      <c r="C8" s="119" t="s">
        <v>611</v>
      </c>
      <c r="D8" s="117"/>
      <c r="E8" s="336" t="s">
        <v>612</v>
      </c>
      <c r="F8" s="336" t="s">
        <v>613</v>
      </c>
      <c r="G8" s="336" t="s">
        <v>614</v>
      </c>
      <c r="H8" s="336" t="s">
        <v>651</v>
      </c>
      <c r="I8" s="336"/>
      <c r="J8" s="336" t="s">
        <v>616</v>
      </c>
      <c r="K8" s="119" t="s">
        <v>617</v>
      </c>
      <c r="L8" s="119"/>
      <c r="M8" s="119" t="s">
        <v>652</v>
      </c>
      <c r="N8" s="119" t="s">
        <v>653</v>
      </c>
      <c r="O8" s="117"/>
      <c r="P8" s="119" t="s">
        <v>618</v>
      </c>
      <c r="Q8" s="119" t="s">
        <v>619</v>
      </c>
      <c r="R8" s="119" t="s">
        <v>620</v>
      </c>
      <c r="S8" s="117"/>
      <c r="T8" s="119" t="s">
        <v>633</v>
      </c>
    </row>
    <row r="9" spans="1:21">
      <c r="A9" s="316"/>
      <c r="B9" s="106"/>
      <c r="C9" s="106"/>
      <c r="D9" s="106"/>
      <c r="E9" s="113"/>
      <c r="F9" s="113"/>
      <c r="G9" s="113"/>
      <c r="H9" s="113"/>
      <c r="I9" s="113"/>
      <c r="J9" s="113"/>
      <c r="K9" s="108"/>
      <c r="L9" s="108"/>
      <c r="M9" s="106"/>
      <c r="N9" s="106"/>
      <c r="O9" s="106"/>
      <c r="P9" s="106"/>
      <c r="Q9" s="106"/>
      <c r="R9" s="106"/>
      <c r="S9" s="106"/>
      <c r="T9" s="106"/>
    </row>
    <row r="10" spans="1:21">
      <c r="A10" s="316">
        <v>1920</v>
      </c>
      <c r="C10" s="109"/>
      <c r="E10" s="109">
        <v>7077.9934329379785</v>
      </c>
      <c r="F10" s="287">
        <v>6.9688400700827113</v>
      </c>
      <c r="G10" s="109">
        <v>7084.9622730080609</v>
      </c>
      <c r="H10" s="287">
        <v>9.8361004639816563E-2</v>
      </c>
      <c r="M10" s="109">
        <v>430.58393171487421</v>
      </c>
      <c r="P10" s="109">
        <v>697.95535251149829</v>
      </c>
      <c r="Q10" s="109"/>
      <c r="R10" s="109"/>
      <c r="T10" s="264">
        <v>87.074829931972801</v>
      </c>
    </row>
    <row r="11" spans="1:21">
      <c r="A11" s="316">
        <v>1921</v>
      </c>
      <c r="B11" s="109">
        <v>7815</v>
      </c>
      <c r="C11" s="109">
        <v>7815</v>
      </c>
      <c r="E11" s="109">
        <v>7144.5433786358672</v>
      </c>
      <c r="F11" s="287">
        <v>7.5503999999999998</v>
      </c>
      <c r="G11" s="109">
        <v>7152.0937786358672</v>
      </c>
      <c r="H11" s="287">
        <v>0.10556908555301553</v>
      </c>
      <c r="J11" s="109">
        <v>103.50445009535919</v>
      </c>
      <c r="K11" s="287">
        <v>0.109268701472348</v>
      </c>
      <c r="M11" s="109">
        <v>445.99486106962917</v>
      </c>
      <c r="N11" s="109">
        <v>37.889171497871402</v>
      </c>
      <c r="P11" s="109">
        <v>654.76574918796632</v>
      </c>
      <c r="Q11" s="109">
        <v>52690.758201903176</v>
      </c>
      <c r="R11" s="109">
        <v>599.77377327109571</v>
      </c>
      <c r="T11" s="264">
        <v>95.238095238095241</v>
      </c>
    </row>
    <row r="12" spans="1:21">
      <c r="A12" s="316">
        <v>1922</v>
      </c>
      <c r="B12" s="109"/>
      <c r="C12" s="109"/>
      <c r="E12" s="109">
        <v>7217.2626660472833</v>
      </c>
      <c r="F12" s="287">
        <v>8.05191473099452</v>
      </c>
      <c r="G12" s="109">
        <v>7225.3145807782776</v>
      </c>
      <c r="H12" s="287">
        <v>0.11144033441000993</v>
      </c>
      <c r="K12" s="287"/>
      <c r="M12" s="109">
        <v>432.54293689817786</v>
      </c>
      <c r="N12" s="109"/>
      <c r="P12" s="109">
        <v>633.10391444329946</v>
      </c>
      <c r="Q12" s="109"/>
      <c r="R12" s="109"/>
      <c r="T12" s="264">
        <v>94.557823129251702</v>
      </c>
    </row>
    <row r="13" spans="1:21">
      <c r="A13" s="316">
        <v>1923</v>
      </c>
      <c r="B13" s="109"/>
      <c r="C13" s="109"/>
      <c r="E13" s="109">
        <v>7295.3656438034759</v>
      </c>
      <c r="F13" s="287">
        <v>8.568975712820583</v>
      </c>
      <c r="G13" s="109">
        <v>7303.9346195162962</v>
      </c>
      <c r="H13" s="287">
        <v>0.11731999475904487</v>
      </c>
      <c r="K13" s="287"/>
      <c r="M13" s="109">
        <v>450.1923702618181</v>
      </c>
      <c r="N13" s="109"/>
      <c r="P13" s="109">
        <v>666.22308905194541</v>
      </c>
      <c r="Q13" s="109"/>
      <c r="R13" s="109"/>
      <c r="T13" s="264">
        <v>92.517006802721085</v>
      </c>
    </row>
    <row r="14" spans="1:21">
      <c r="A14" s="316">
        <v>1924</v>
      </c>
      <c r="B14" s="109"/>
      <c r="C14" s="109"/>
      <c r="E14" s="109">
        <v>7378.1622223830627</v>
      </c>
      <c r="F14" s="287">
        <v>9.1018175632661507</v>
      </c>
      <c r="G14" s="109">
        <v>7387.2640399463289</v>
      </c>
      <c r="H14" s="287">
        <v>0.12320958766396387</v>
      </c>
      <c r="K14" s="287"/>
      <c r="M14" s="109">
        <v>443.73121288764992</v>
      </c>
      <c r="N14" s="109"/>
      <c r="P14" s="109">
        <v>639.84474153969825</v>
      </c>
      <c r="Q14" s="109"/>
      <c r="R14" s="109"/>
      <c r="T14" s="264">
        <v>93.877551020408163</v>
      </c>
    </row>
    <row r="15" spans="1:21">
      <c r="A15" s="316">
        <v>1925</v>
      </c>
      <c r="B15" s="109"/>
      <c r="C15" s="109"/>
      <c r="E15" s="109">
        <v>7469.3684696288801</v>
      </c>
      <c r="F15" s="287">
        <v>9.6505263649248132</v>
      </c>
      <c r="G15" s="109">
        <v>7479.0189959938052</v>
      </c>
      <c r="H15" s="287">
        <v>0.12903465508102321</v>
      </c>
      <c r="K15" s="287"/>
      <c r="M15" s="109">
        <v>460.20113728062677</v>
      </c>
      <c r="N15" s="109"/>
      <c r="P15" s="109">
        <v>646.08900499316019</v>
      </c>
      <c r="Q15" s="109"/>
      <c r="R15" s="109"/>
      <c r="T15" s="264">
        <v>95.238095238095241</v>
      </c>
    </row>
    <row r="16" spans="1:21">
      <c r="A16" s="316">
        <v>1926</v>
      </c>
      <c r="B16" s="109">
        <v>9195</v>
      </c>
      <c r="C16" s="109">
        <v>9195</v>
      </c>
      <c r="E16" s="109">
        <v>7563.7991266504177</v>
      </c>
      <c r="F16" s="287">
        <v>10.215002240193758</v>
      </c>
      <c r="G16" s="109">
        <v>7574.0141288906116</v>
      </c>
      <c r="H16" s="287">
        <v>0.13486906766161499</v>
      </c>
      <c r="J16" s="109">
        <v>90.014664547206095</v>
      </c>
      <c r="K16" s="287">
        <v>0.12140193883354716</v>
      </c>
      <c r="M16" s="109">
        <v>454.69771431762462</v>
      </c>
      <c r="N16" s="109">
        <v>42.75832883789019</v>
      </c>
      <c r="P16" s="109">
        <v>604.45105387064643</v>
      </c>
      <c r="Q16" s="109">
        <v>42145.065748988549</v>
      </c>
      <c r="R16" s="109">
        <v>548.34995109617728</v>
      </c>
      <c r="T16" s="264">
        <v>99.319727891156475</v>
      </c>
    </row>
    <row r="17" spans="1:20">
      <c r="A17" s="316">
        <v>1927</v>
      </c>
      <c r="B17" s="109">
        <v>9517</v>
      </c>
      <c r="C17" s="109">
        <v>9517</v>
      </c>
      <c r="E17" s="109">
        <v>7660.9684079109393</v>
      </c>
      <c r="F17" s="287">
        <v>10.794913269957334</v>
      </c>
      <c r="G17" s="109">
        <v>7671.763321180897</v>
      </c>
      <c r="H17" s="287">
        <v>0.14070967544259039</v>
      </c>
      <c r="J17" s="109">
        <v>88.161894051397184</v>
      </c>
      <c r="K17" s="287">
        <v>0.12405231498376139</v>
      </c>
      <c r="M17" s="109">
        <v>518.25120871796821</v>
      </c>
      <c r="N17" s="109">
        <v>45.834528406240459</v>
      </c>
      <c r="P17" s="109">
        <v>628.50013507711583</v>
      </c>
      <c r="Q17" s="109">
        <v>39503.343721712423</v>
      </c>
      <c r="R17" s="109">
        <v>573.72239125199553</v>
      </c>
      <c r="T17" s="264">
        <v>107.48299319727892</v>
      </c>
    </row>
    <row r="18" spans="1:20">
      <c r="A18" s="316">
        <v>1928</v>
      </c>
      <c r="B18" s="109">
        <v>10670</v>
      </c>
      <c r="C18" s="109">
        <v>10670</v>
      </c>
      <c r="E18" s="109">
        <v>7760.5475856018156</v>
      </c>
      <c r="F18" s="287">
        <v>11.389638827348699</v>
      </c>
      <c r="G18" s="109">
        <v>7771.9372244291644</v>
      </c>
      <c r="H18" s="287">
        <v>0.14654826072897481</v>
      </c>
      <c r="J18" s="109">
        <v>93.681636105784946</v>
      </c>
      <c r="K18" s="287">
        <v>0.13728880833547513</v>
      </c>
      <c r="M18" s="109">
        <v>504.8044571995286</v>
      </c>
      <c r="N18" s="109">
        <v>52.02544117716473</v>
      </c>
      <c r="P18" s="109">
        <v>589.38111635194241</v>
      </c>
      <c r="Q18" s="109">
        <v>41448.435208008123</v>
      </c>
      <c r="R18" s="109">
        <v>529.41500393553633</v>
      </c>
      <c r="T18" s="264">
        <v>110.20408163265307</v>
      </c>
    </row>
    <row r="19" spans="1:20">
      <c r="A19" s="316">
        <v>1929</v>
      </c>
      <c r="B19" s="109">
        <v>10902</v>
      </c>
      <c r="C19" s="109">
        <v>10902</v>
      </c>
      <c r="E19" s="109">
        <v>7862.1957936087992</v>
      </c>
      <c r="F19" s="287">
        <v>11.998199999999999</v>
      </c>
      <c r="G19" s="109">
        <v>7874.1939936087992</v>
      </c>
      <c r="H19" s="287">
        <v>0.15237369068806925</v>
      </c>
      <c r="J19" s="109">
        <v>90.863629544431674</v>
      </c>
      <c r="K19" s="287">
        <v>0.13845226582998543</v>
      </c>
      <c r="M19" s="109">
        <v>528.84209502500971</v>
      </c>
      <c r="N19" s="109">
        <v>55.419135158650114</v>
      </c>
      <c r="P19" s="109">
        <v>570.67801047301555</v>
      </c>
      <c r="Q19" s="109">
        <v>39247.760325520721</v>
      </c>
      <c r="R19" s="109">
        <v>511.65437620920869</v>
      </c>
      <c r="T19" s="264">
        <v>117.68707482993199</v>
      </c>
    </row>
    <row r="20" spans="1:20">
      <c r="A20" s="316">
        <v>1930</v>
      </c>
      <c r="B20" s="109">
        <v>11272</v>
      </c>
      <c r="C20" s="109">
        <v>11272</v>
      </c>
      <c r="E20" s="109">
        <v>7911.502116566121</v>
      </c>
      <c r="F20" s="287">
        <v>12.010119290928529</v>
      </c>
      <c r="G20" s="109">
        <v>7923.5122358570497</v>
      </c>
      <c r="H20" s="287">
        <v>0.15157570195421613</v>
      </c>
      <c r="J20" s="109">
        <v>93.854188513464265</v>
      </c>
      <c r="K20" s="287">
        <v>0.14226014505271675</v>
      </c>
      <c r="M20" s="109">
        <v>497.35854541572274</v>
      </c>
      <c r="N20" s="109">
        <v>60.498110343779423</v>
      </c>
      <c r="P20" s="109">
        <v>501.47739713185007</v>
      </c>
      <c r="Q20" s="109">
        <v>40243.338378777888</v>
      </c>
      <c r="R20" s="109">
        <v>441.14694607456914</v>
      </c>
      <c r="T20" s="264">
        <v>125.17006802721089</v>
      </c>
    </row>
    <row r="21" spans="1:20">
      <c r="A21" s="316">
        <v>1931</v>
      </c>
      <c r="B21" s="109">
        <v>11132</v>
      </c>
      <c r="C21" s="109">
        <v>11132</v>
      </c>
      <c r="E21" s="109">
        <v>7969.4018443147716</v>
      </c>
      <c r="F21" s="287">
        <v>11.849721207244555</v>
      </c>
      <c r="G21" s="109">
        <v>7981.2515655220159</v>
      </c>
      <c r="H21" s="287">
        <v>0.14846946133653813</v>
      </c>
      <c r="J21" s="109">
        <v>93.943138452862826</v>
      </c>
      <c r="K21" s="287">
        <v>0.13947687162360367</v>
      </c>
      <c r="M21" s="109">
        <v>407.6825536139055</v>
      </c>
      <c r="N21" s="109">
        <v>56.808890907583866</v>
      </c>
      <c r="P21" s="109">
        <v>421.84068085212749</v>
      </c>
      <c r="Q21" s="109">
        <v>39591.824009286691</v>
      </c>
      <c r="R21" s="109">
        <v>363.59874611200831</v>
      </c>
      <c r="T21" s="264">
        <v>121.08843537414967</v>
      </c>
    </row>
    <row r="22" spans="1:20">
      <c r="A22" s="316">
        <v>1932</v>
      </c>
      <c r="B22" s="109">
        <v>10469</v>
      </c>
      <c r="C22" s="109">
        <v>10469</v>
      </c>
      <c r="E22" s="109">
        <v>8036.6593842525372</v>
      </c>
      <c r="F22" s="287">
        <v>11.759851401003489</v>
      </c>
      <c r="G22" s="109">
        <v>8048.4192356535405</v>
      </c>
      <c r="H22" s="287">
        <v>0.14611380268200674</v>
      </c>
      <c r="J22" s="109">
        <v>89.023233738367324</v>
      </c>
      <c r="K22" s="287">
        <v>0.13007523208561969</v>
      </c>
      <c r="M22" s="109">
        <v>366.66405598923387</v>
      </c>
      <c r="N22" s="109">
        <v>51.806400629569687</v>
      </c>
      <c r="P22" s="109">
        <v>405.87391290866674</v>
      </c>
      <c r="Q22" s="109">
        <v>39247.769137817173</v>
      </c>
      <c r="R22" s="109">
        <v>349.03749691307274</v>
      </c>
      <c r="T22" s="264">
        <v>112.24489795918369</v>
      </c>
    </row>
    <row r="23" spans="1:20">
      <c r="A23" s="316">
        <v>1933</v>
      </c>
      <c r="B23" s="109">
        <v>10634</v>
      </c>
      <c r="C23" s="109">
        <v>10634</v>
      </c>
      <c r="E23" s="109">
        <v>8104.9458146896259</v>
      </c>
      <c r="F23" s="287">
        <v>11.664442932245892</v>
      </c>
      <c r="G23" s="109">
        <v>8116.6102576218718</v>
      </c>
      <c r="H23" s="287">
        <v>0.14371076794395102</v>
      </c>
      <c r="J23" s="109">
        <v>91.16594818774179</v>
      </c>
      <c r="K23" s="287">
        <v>0.13101528424398823</v>
      </c>
      <c r="M23" s="109">
        <v>348.11381148850882</v>
      </c>
      <c r="N23" s="109">
        <v>50.25688189700719</v>
      </c>
      <c r="P23" s="109">
        <v>423.13371219890433</v>
      </c>
      <c r="Q23" s="109">
        <v>42507.210302505853</v>
      </c>
      <c r="R23" s="109">
        <v>362.567322124562</v>
      </c>
      <c r="T23" s="264">
        <v>101.36054421768708</v>
      </c>
    </row>
    <row r="24" spans="1:20">
      <c r="A24" s="316">
        <v>1934</v>
      </c>
      <c r="B24" s="109">
        <v>10005</v>
      </c>
      <c r="C24" s="109">
        <v>10005</v>
      </c>
      <c r="E24" s="109">
        <v>8166.2035985401335</v>
      </c>
      <c r="F24" s="287">
        <v>11.563766844526043</v>
      </c>
      <c r="G24" s="109">
        <v>8177.7673653846596</v>
      </c>
      <c r="H24" s="287">
        <v>0.14140493765417986</v>
      </c>
      <c r="J24" s="109">
        <v>86.520250144407584</v>
      </c>
      <c r="K24" s="287">
        <v>0.12234390577493998</v>
      </c>
      <c r="M24" s="109">
        <v>332.48971279180603</v>
      </c>
      <c r="N24" s="109">
        <v>46.374133074365332</v>
      </c>
      <c r="P24" s="109">
        <v>429.97776246134663</v>
      </c>
      <c r="Q24" s="109">
        <v>42411.048741251514</v>
      </c>
      <c r="R24" s="109">
        <v>370.53039370250093</v>
      </c>
      <c r="T24" s="264">
        <v>94.557823129251702</v>
      </c>
    </row>
    <row r="25" spans="1:20">
      <c r="A25" s="316">
        <v>1935</v>
      </c>
      <c r="B25" s="109">
        <v>10185</v>
      </c>
      <c r="C25" s="109">
        <v>10185</v>
      </c>
      <c r="E25" s="109">
        <v>8274.5508010445665</v>
      </c>
      <c r="F25" s="287">
        <v>11.458079527458388</v>
      </c>
      <c r="G25" s="109">
        <v>8286.0088805720243</v>
      </c>
      <c r="H25" s="287">
        <v>0.13828225014727935</v>
      </c>
      <c r="J25" s="109">
        <v>88.889241653389192</v>
      </c>
      <c r="K25" s="287">
        <v>0.12291804349715925</v>
      </c>
      <c r="M25" s="109">
        <v>354.29827286160463</v>
      </c>
      <c r="N25" s="109">
        <v>43.969098895854593</v>
      </c>
      <c r="P25" s="109">
        <v>487.24934644289584</v>
      </c>
      <c r="Q25" s="109">
        <v>43728.376886834012</v>
      </c>
      <c r="R25" s="109">
        <v>427.3717421924963</v>
      </c>
      <c r="T25" s="264">
        <v>87.75510204081634</v>
      </c>
    </row>
    <row r="26" spans="1:20">
      <c r="A26" s="316">
        <v>1936</v>
      </c>
      <c r="B26" s="109"/>
      <c r="C26" s="109"/>
      <c r="E26" s="109">
        <v>8370.1257601159086</v>
      </c>
      <c r="F26" s="287">
        <v>11.347623337573365</v>
      </c>
      <c r="G26" s="109">
        <v>8381.4733834534818</v>
      </c>
      <c r="H26" s="287">
        <v>0.1353893619703618</v>
      </c>
      <c r="K26" s="287"/>
      <c r="M26" s="109">
        <v>386.7939758291966</v>
      </c>
      <c r="N26" s="109"/>
      <c r="P26" s="109">
        <v>534.16194562104658</v>
      </c>
      <c r="Q26" s="109"/>
      <c r="R26" s="109"/>
      <c r="T26" s="264">
        <v>86.394557823129247</v>
      </c>
    </row>
    <row r="27" spans="1:20">
      <c r="A27" s="316">
        <v>1937</v>
      </c>
      <c r="B27" s="109">
        <v>11015</v>
      </c>
      <c r="C27" s="109">
        <v>11551</v>
      </c>
      <c r="E27" s="109">
        <v>8462.2080479848828</v>
      </c>
      <c r="F27" s="287">
        <v>10.870199999999999</v>
      </c>
      <c r="G27" s="109">
        <v>8473.0782479848822</v>
      </c>
      <c r="H27" s="287">
        <v>0.12829103758820137</v>
      </c>
      <c r="J27" s="109">
        <v>101.33208220639915</v>
      </c>
      <c r="K27" s="287">
        <v>0.13632589788424446</v>
      </c>
      <c r="M27" s="109">
        <v>532.56769953057415</v>
      </c>
      <c r="N27" s="109">
        <v>47.587192051614309</v>
      </c>
      <c r="P27" s="109">
        <v>628.54099058654685</v>
      </c>
      <c r="Q27" s="109">
        <v>43777.660072136954</v>
      </c>
      <c r="R27" s="109">
        <v>573.11342941331839</v>
      </c>
      <c r="T27" s="264">
        <v>100</v>
      </c>
    </row>
    <row r="28" spans="1:20">
      <c r="A28" s="316">
        <v>1938</v>
      </c>
      <c r="B28" s="109">
        <v>11152</v>
      </c>
      <c r="C28" s="109">
        <v>11744</v>
      </c>
      <c r="E28" s="109">
        <v>8551.1219686723998</v>
      </c>
      <c r="F28" s="287">
        <v>10.969585575365267</v>
      </c>
      <c r="G28" s="109">
        <v>8562.0915542477651</v>
      </c>
      <c r="H28" s="287">
        <v>0.1281180597738775</v>
      </c>
      <c r="J28" s="109">
        <v>101.6629108126417</v>
      </c>
      <c r="K28" s="287">
        <v>0.13716274727491845</v>
      </c>
      <c r="M28" s="109">
        <v>647.22938505100888</v>
      </c>
      <c r="N28" s="109">
        <v>50.959341629689376</v>
      </c>
      <c r="P28" s="109">
        <v>673.4599126767971</v>
      </c>
      <c r="Q28" s="109">
        <v>41387.288893200152</v>
      </c>
      <c r="R28" s="109">
        <v>621.23123055311362</v>
      </c>
      <c r="T28" s="264">
        <v>112.24489795918369</v>
      </c>
    </row>
    <row r="29" spans="1:20">
      <c r="A29" s="316">
        <v>1939</v>
      </c>
      <c r="B29" s="109">
        <v>11272</v>
      </c>
      <c r="C29" s="109">
        <v>12039</v>
      </c>
      <c r="E29" s="109">
        <v>8638.8593234307882</v>
      </c>
      <c r="F29" s="287">
        <v>11.069764462277858</v>
      </c>
      <c r="G29" s="109">
        <v>8649.929087893066</v>
      </c>
      <c r="H29" s="287">
        <v>0.12797520476522439</v>
      </c>
      <c r="J29" s="109">
        <v>101.82691816444058</v>
      </c>
      <c r="K29" s="287">
        <v>0.13918033174226213</v>
      </c>
      <c r="M29" s="109">
        <v>736.95150197249745</v>
      </c>
      <c r="N29" s="109">
        <v>57.668984592526684</v>
      </c>
      <c r="P29" s="109">
        <v>662.6464745663942</v>
      </c>
      <c r="Q29" s="109">
        <v>40519.068708212275</v>
      </c>
      <c r="R29" s="109">
        <v>611.57477749188536</v>
      </c>
      <c r="T29" s="264">
        <v>128.57142857142858</v>
      </c>
    </row>
    <row r="30" spans="1:20">
      <c r="A30" s="316">
        <v>1940</v>
      </c>
      <c r="B30" s="109">
        <v>11901</v>
      </c>
      <c r="C30" s="109">
        <v>13461</v>
      </c>
      <c r="E30" s="109">
        <v>8797.9991426942524</v>
      </c>
      <c r="F30" s="287">
        <v>11.16486859069823</v>
      </c>
      <c r="G30" s="109">
        <v>8809.1640112849509</v>
      </c>
      <c r="H30" s="287">
        <v>0.12674152253716142</v>
      </c>
      <c r="J30" s="109">
        <v>106.59328323770028</v>
      </c>
      <c r="K30" s="287">
        <v>0.15280678146934068</v>
      </c>
      <c r="M30" s="109">
        <v>780.17915176930546</v>
      </c>
      <c r="N30" s="109">
        <v>58.544987793630689</v>
      </c>
      <c r="P30" s="109">
        <v>605.5339811046947</v>
      </c>
      <c r="Q30" s="109">
        <v>35852.131343546454</v>
      </c>
      <c r="R30" s="109">
        <v>560.80521704841601</v>
      </c>
      <c r="T30" s="264">
        <v>146.25850340136054</v>
      </c>
    </row>
    <row r="31" spans="1:20">
      <c r="A31" s="316">
        <v>1941</v>
      </c>
      <c r="B31" s="109"/>
      <c r="C31" s="109"/>
      <c r="E31" s="109">
        <v>8956.20708604639</v>
      </c>
      <c r="F31" s="287">
        <v>11.247426273315879</v>
      </c>
      <c r="G31" s="109">
        <v>8967.4545123197058</v>
      </c>
      <c r="H31" s="287">
        <v>0.12542496042621565</v>
      </c>
      <c r="K31" s="287"/>
      <c r="M31" s="109">
        <v>817.63632501474331</v>
      </c>
      <c r="N31" s="109"/>
      <c r="P31" s="109">
        <v>569.83059329704406</v>
      </c>
      <c r="Q31" s="109"/>
      <c r="R31" s="109"/>
      <c r="T31" s="264">
        <v>160.00930286644572</v>
      </c>
    </row>
    <row r="32" spans="1:20">
      <c r="A32" s="316">
        <v>1942</v>
      </c>
      <c r="B32" s="109">
        <v>10978</v>
      </c>
      <c r="C32" s="109">
        <v>11740</v>
      </c>
      <c r="E32" s="109">
        <v>9112.5136444585169</v>
      </c>
      <c r="F32" s="287">
        <v>11.308002580550079</v>
      </c>
      <c r="G32" s="109">
        <v>9123.8216470390671</v>
      </c>
      <c r="H32" s="287">
        <v>0.12393932080226314</v>
      </c>
      <c r="J32" s="109">
        <v>97.081689907661598</v>
      </c>
      <c r="K32" s="287">
        <v>0.12867415052781042</v>
      </c>
      <c r="M32" s="109">
        <v>965.50835370563482</v>
      </c>
      <c r="N32" s="109">
        <v>43.111509629987054</v>
      </c>
      <c r="P32" s="109">
        <v>516.17876851799588</v>
      </c>
      <c r="Q32" s="109">
        <v>18596.371793399423</v>
      </c>
      <c r="R32" s="109">
        <v>493.7424927153765</v>
      </c>
      <c r="T32" s="264">
        <v>205.0119192976336</v>
      </c>
    </row>
    <row r="33" spans="1:20">
      <c r="A33" s="316">
        <v>1943</v>
      </c>
      <c r="B33" s="109"/>
      <c r="E33" s="109">
        <v>9267.6994788259817</v>
      </c>
      <c r="F33" s="287">
        <v>11.334763277754723</v>
      </c>
      <c r="G33" s="109">
        <v>9279.0342421037367</v>
      </c>
      <c r="H33" s="287">
        <v>0.12215455813626691</v>
      </c>
      <c r="K33" s="109"/>
      <c r="M33" s="109">
        <v>1205.1698470151964</v>
      </c>
      <c r="N33" s="109"/>
      <c r="P33" s="109">
        <v>483.24988182355378</v>
      </c>
      <c r="Q33" s="109"/>
      <c r="R33" s="109"/>
      <c r="T33" s="264">
        <v>268.76562590848306</v>
      </c>
    </row>
    <row r="34" spans="1:20">
      <c r="A34" s="316">
        <v>1944</v>
      </c>
      <c r="B34" s="109"/>
      <c r="C34" s="109"/>
      <c r="E34" s="109">
        <v>9422.5824385117176</v>
      </c>
      <c r="F34" s="287">
        <v>11.31294649418369</v>
      </c>
      <c r="G34" s="109">
        <v>9433.8953850059006</v>
      </c>
      <c r="H34" s="287">
        <v>0.11991808296034663</v>
      </c>
      <c r="K34" s="109"/>
      <c r="M34" s="109">
        <v>1458.078198331162</v>
      </c>
      <c r="N34" s="109"/>
      <c r="P34" s="109">
        <v>374.66278500657637</v>
      </c>
      <c r="Q34" s="109"/>
      <c r="R34" s="109"/>
      <c r="T34" s="264">
        <v>412.52398395255534</v>
      </c>
    </row>
    <row r="35" spans="1:20">
      <c r="A35" s="316">
        <v>1945</v>
      </c>
      <c r="B35" s="109"/>
      <c r="C35" s="109"/>
      <c r="E35" s="109">
        <v>9307.7249729378418</v>
      </c>
      <c r="F35" s="287">
        <v>11.224223038533948</v>
      </c>
      <c r="G35" s="109">
        <v>9318.9491959763764</v>
      </c>
      <c r="H35" s="287">
        <v>0.12044515752248341</v>
      </c>
      <c r="K35" s="109"/>
      <c r="M35" s="109">
        <v>1580.308924632689</v>
      </c>
      <c r="N35" s="109"/>
      <c r="P35" s="109">
        <v>293.62823167871591</v>
      </c>
      <c r="Q35" s="109"/>
      <c r="R35" s="109"/>
      <c r="T35" s="264">
        <v>577.5335775335775</v>
      </c>
    </row>
    <row r="36" spans="1:20">
      <c r="A36" s="316">
        <v>1946</v>
      </c>
      <c r="B36" s="109"/>
      <c r="C36" s="109"/>
      <c r="E36" s="109">
        <v>9432.2800440088631</v>
      </c>
      <c r="F36" s="287">
        <v>10.578831239848002</v>
      </c>
      <c r="G36" s="109">
        <v>9442.8588752487103</v>
      </c>
      <c r="H36" s="287">
        <v>0.11202996231974686</v>
      </c>
      <c r="K36" s="109"/>
      <c r="M36" s="109">
        <v>6247.8341046089236</v>
      </c>
      <c r="N36" s="109"/>
      <c r="P36" s="109">
        <v>339.28614753040586</v>
      </c>
      <c r="Q36" s="109"/>
      <c r="R36" s="109"/>
      <c r="T36" s="264">
        <v>1950.1133786848072</v>
      </c>
    </row>
    <row r="37" spans="1:20">
      <c r="A37" s="316">
        <v>1947</v>
      </c>
      <c r="B37" s="109"/>
      <c r="C37" s="109"/>
      <c r="E37" s="109">
        <v>9498.4687767230607</v>
      </c>
      <c r="F37" s="287">
        <v>9.7441863552411743</v>
      </c>
      <c r="G37" s="109">
        <v>9508.212963078302</v>
      </c>
      <c r="H37" s="287">
        <v>0.10248178488512184</v>
      </c>
      <c r="K37" s="109"/>
      <c r="M37" s="109">
        <v>10567.310794166859</v>
      </c>
      <c r="N37" s="109"/>
      <c r="P37" s="109">
        <v>354.20655601742618</v>
      </c>
      <c r="Q37" s="109"/>
      <c r="R37" s="109"/>
      <c r="T37" s="264">
        <v>3137.6824233967091</v>
      </c>
    </row>
    <row r="38" spans="1:20">
      <c r="A38" s="316">
        <v>1948</v>
      </c>
      <c r="B38" s="109"/>
      <c r="E38" s="109">
        <v>9591.6617106418907</v>
      </c>
      <c r="F38" s="287">
        <v>8.6705895394427728</v>
      </c>
      <c r="G38" s="109">
        <v>9600.3323001813333</v>
      </c>
      <c r="H38" s="287">
        <v>9.0315514800242913E-2</v>
      </c>
      <c r="K38" s="109"/>
      <c r="M38" s="109">
        <v>14675.524611231829</v>
      </c>
      <c r="N38" s="109"/>
      <c r="P38" s="109">
        <v>361.78903951494675</v>
      </c>
      <c r="Q38" s="109"/>
      <c r="R38" s="109"/>
      <c r="T38" s="264">
        <v>4225.2456538170827</v>
      </c>
    </row>
    <row r="39" spans="1:20">
      <c r="A39" s="268"/>
      <c r="B39" s="268"/>
      <c r="C39" s="268"/>
      <c r="D39" s="268"/>
      <c r="E39" s="268"/>
      <c r="F39" s="268"/>
      <c r="G39" s="268"/>
      <c r="H39" s="268"/>
      <c r="I39" s="268"/>
      <c r="J39" s="268"/>
      <c r="K39" s="268"/>
      <c r="L39" s="268"/>
      <c r="M39" s="268"/>
      <c r="N39" s="268"/>
      <c r="O39" s="268"/>
      <c r="P39" s="268"/>
      <c r="Q39" s="268"/>
      <c r="R39" s="268"/>
      <c r="S39" s="268"/>
      <c r="T39" s="117"/>
    </row>
    <row r="40" spans="1:20">
      <c r="T40" s="395"/>
    </row>
  </sheetData>
  <mergeCells count="8">
    <mergeCell ref="A1:R1"/>
    <mergeCell ref="E4:G4"/>
    <mergeCell ref="E3:H3"/>
    <mergeCell ref="E7:H7"/>
    <mergeCell ref="B3:C3"/>
    <mergeCell ref="J3:K3"/>
    <mergeCell ref="M3:N3"/>
    <mergeCell ref="P3:R3"/>
  </mergeCells>
  <phoneticPr fontId="8" type="noConversion"/>
  <hyperlinks>
    <hyperlink ref="U1" location="Index!A1" display="Back"/>
  </hyperlinks>
  <printOptions horizontalCentered="1"/>
  <pageMargins left="0.75" right="0.75" top="1" bottom="1" header="0.5" footer="0.5"/>
  <extLst>
    <ext xmlns:mx="http://schemas.microsoft.com/office/mac/excel/2008/main" uri="{64002731-A6B0-56B0-2670-7721B7C09600}">
      <mx:PLV Mode="0" OnePage="0" WScale="10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8"/>
  </sheetPr>
  <dimension ref="A1:F22"/>
  <sheetViews>
    <sheetView workbookViewId="0">
      <selection sqref="A1:XFD1048576"/>
    </sheetView>
  </sheetViews>
  <sheetFormatPr baseColWidth="10" defaultRowHeight="13" x14ac:dyDescent="0"/>
  <cols>
    <col min="1" max="1" width="20.28515625" customWidth="1"/>
  </cols>
  <sheetData>
    <row r="1" spans="1:6" ht="18" thickBot="1">
      <c r="A1" s="388" t="s">
        <v>952</v>
      </c>
      <c r="F1" s="349" t="s">
        <v>678</v>
      </c>
    </row>
    <row r="2" spans="1:6" ht="15" thickTop="1">
      <c r="A2" s="378"/>
      <c r="B2" s="604" t="s">
        <v>22</v>
      </c>
      <c r="C2" s="604"/>
      <c r="D2" s="604" t="s">
        <v>443</v>
      </c>
      <c r="E2" s="604"/>
    </row>
    <row r="3" spans="1:6" ht="28">
      <c r="A3" s="605"/>
      <c r="B3" s="607" t="s">
        <v>729</v>
      </c>
      <c r="C3" s="359" t="s">
        <v>730</v>
      </c>
      <c r="D3" s="607" t="s">
        <v>729</v>
      </c>
      <c r="E3" s="359" t="s">
        <v>730</v>
      </c>
    </row>
    <row r="4" spans="1:6" ht="15" thickBot="1">
      <c r="A4" s="606"/>
      <c r="B4" s="608"/>
      <c r="C4" s="360" t="s">
        <v>731</v>
      </c>
      <c r="D4" s="608"/>
      <c r="E4" s="360" t="s">
        <v>731</v>
      </c>
    </row>
    <row r="5" spans="1:6" ht="15" thickBot="1">
      <c r="A5" s="603" t="s">
        <v>162</v>
      </c>
      <c r="B5" s="603"/>
      <c r="C5" s="603"/>
      <c r="D5" s="603"/>
      <c r="E5" s="603"/>
    </row>
    <row r="6" spans="1:6" ht="14">
      <c r="A6" s="379" t="s">
        <v>732</v>
      </c>
      <c r="B6" s="356">
        <v>210</v>
      </c>
      <c r="C6" s="356">
        <v>60</v>
      </c>
      <c r="D6" s="356">
        <v>80</v>
      </c>
      <c r="E6" s="356">
        <v>90</v>
      </c>
    </row>
    <row r="7" spans="1:6" ht="14">
      <c r="A7" s="379" t="s">
        <v>733</v>
      </c>
      <c r="B7" s="356">
        <v>210</v>
      </c>
      <c r="C7" s="356">
        <v>200</v>
      </c>
      <c r="D7" s="356">
        <v>105</v>
      </c>
      <c r="E7" s="356">
        <v>150</v>
      </c>
    </row>
    <row r="8" spans="1:6" ht="14">
      <c r="A8" s="379" t="s">
        <v>734</v>
      </c>
      <c r="B8" s="356">
        <v>50</v>
      </c>
      <c r="C8" s="356">
        <v>560</v>
      </c>
      <c r="D8" s="356">
        <v>45</v>
      </c>
      <c r="E8" s="356">
        <v>450</v>
      </c>
    </row>
    <row r="9" spans="1:6" ht="14">
      <c r="A9" s="379" t="s">
        <v>735</v>
      </c>
      <c r="B9" s="356"/>
      <c r="C9" s="356"/>
      <c r="D9" s="356"/>
      <c r="E9" s="356"/>
    </row>
    <row r="10" spans="1:6" ht="14">
      <c r="A10" s="379" t="s">
        <v>736</v>
      </c>
      <c r="B10" s="356">
        <v>100</v>
      </c>
      <c r="C10" s="356">
        <v>100</v>
      </c>
      <c r="D10" s="356">
        <v>25</v>
      </c>
      <c r="E10" s="356">
        <v>120</v>
      </c>
    </row>
    <row r="11" spans="1:6" ht="14">
      <c r="A11" s="379" t="s">
        <v>737</v>
      </c>
      <c r="B11" s="356">
        <v>500</v>
      </c>
      <c r="C11" s="356" t="s">
        <v>738</v>
      </c>
      <c r="D11" s="356">
        <v>110</v>
      </c>
      <c r="E11" s="356" t="s">
        <v>739</v>
      </c>
    </row>
    <row r="12" spans="1:6" ht="14">
      <c r="A12" s="379" t="s">
        <v>740</v>
      </c>
      <c r="B12" s="356">
        <v>225</v>
      </c>
      <c r="C12" s="356">
        <v>150</v>
      </c>
      <c r="D12" s="356">
        <v>118</v>
      </c>
      <c r="E12" s="356">
        <v>160</v>
      </c>
    </row>
    <row r="13" spans="1:6" ht="14">
      <c r="A13" s="379" t="s">
        <v>741</v>
      </c>
      <c r="B13" s="356">
        <v>90</v>
      </c>
      <c r="C13" s="356">
        <v>270</v>
      </c>
      <c r="D13" s="356">
        <v>35</v>
      </c>
      <c r="E13" s="356">
        <v>300</v>
      </c>
    </row>
    <row r="14" spans="1:6" ht="28">
      <c r="A14" s="379" t="s">
        <v>742</v>
      </c>
      <c r="B14" s="356">
        <v>135</v>
      </c>
      <c r="C14" s="356">
        <v>270</v>
      </c>
      <c r="D14" s="356">
        <v>53</v>
      </c>
      <c r="E14" s="356">
        <v>300</v>
      </c>
    </row>
    <row r="15" spans="1:6" ht="15" thickBot="1">
      <c r="A15" s="380" t="s">
        <v>743</v>
      </c>
      <c r="B15" s="387" t="s">
        <v>784</v>
      </c>
      <c r="C15" s="357" t="s">
        <v>744</v>
      </c>
      <c r="D15" s="387" t="s">
        <v>785</v>
      </c>
      <c r="E15" s="357" t="s">
        <v>744</v>
      </c>
    </row>
    <row r="16" spans="1:6" ht="15" thickBot="1">
      <c r="A16" s="603" t="s">
        <v>745</v>
      </c>
      <c r="B16" s="603"/>
      <c r="C16" s="603"/>
      <c r="D16" s="603"/>
      <c r="E16" s="603"/>
    </row>
    <row r="17" spans="1:5" ht="14">
      <c r="A17" s="379" t="s">
        <v>746</v>
      </c>
      <c r="B17" s="356">
        <v>33</v>
      </c>
      <c r="C17" s="356">
        <v>2800</v>
      </c>
      <c r="D17" s="356">
        <v>6</v>
      </c>
      <c r="E17" s="356">
        <v>2800</v>
      </c>
    </row>
    <row r="18" spans="1:5" ht="14">
      <c r="A18" s="379" t="s">
        <v>740</v>
      </c>
      <c r="B18" s="356">
        <v>88</v>
      </c>
      <c r="C18" s="356">
        <v>400</v>
      </c>
      <c r="D18" s="356">
        <v>16</v>
      </c>
      <c r="E18" s="356">
        <v>400</v>
      </c>
    </row>
    <row r="19" spans="1:5" ht="14">
      <c r="A19" s="379" t="s">
        <v>741</v>
      </c>
      <c r="B19" s="356">
        <v>80</v>
      </c>
      <c r="C19" s="356">
        <v>530</v>
      </c>
      <c r="D19" s="356">
        <v>21</v>
      </c>
      <c r="E19" s="356">
        <v>530</v>
      </c>
    </row>
    <row r="20" spans="1:5" ht="28">
      <c r="A20" s="379" t="s">
        <v>742</v>
      </c>
      <c r="B20" s="356">
        <v>110</v>
      </c>
      <c r="C20" s="356">
        <v>1150</v>
      </c>
      <c r="D20" s="356">
        <v>31</v>
      </c>
      <c r="E20" s="356">
        <v>1150</v>
      </c>
    </row>
    <row r="21" spans="1:5" ht="15" thickBot="1">
      <c r="A21" s="380" t="s">
        <v>747</v>
      </c>
      <c r="B21" s="357">
        <v>27</v>
      </c>
      <c r="C21" s="357">
        <v>3000</v>
      </c>
      <c r="D21" s="357">
        <v>8</v>
      </c>
      <c r="E21" s="357">
        <v>3000</v>
      </c>
    </row>
    <row r="22" spans="1:5" ht="38" customHeight="1">
      <c r="A22" s="602" t="s">
        <v>786</v>
      </c>
      <c r="B22" s="602"/>
      <c r="C22" s="602"/>
      <c r="D22" s="602"/>
      <c r="E22" s="602"/>
    </row>
  </sheetData>
  <mergeCells count="8">
    <mergeCell ref="A22:E22"/>
    <mergeCell ref="A16:E16"/>
    <mergeCell ref="B2:C2"/>
    <mergeCell ref="D2:E2"/>
    <mergeCell ref="A3:A4"/>
    <mergeCell ref="B3:B4"/>
    <mergeCell ref="D3:D4"/>
    <mergeCell ref="A5:E5"/>
  </mergeCells>
  <hyperlinks>
    <hyperlink ref="F1" location="Index!A1" display="Back"/>
  </hyperlinks>
  <pageMargins left="0.75" right="0.75" top="1" bottom="1" header="0.5" footer="0.5"/>
  <extLst>
    <ext xmlns:mx="http://schemas.microsoft.com/office/mac/excel/2008/main" uri="{64002731-A6B0-56B0-2670-7721B7C09600}">
      <mx:PLV Mode="0" OnePage="0" WScale="0"/>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8"/>
  </sheetPr>
  <dimension ref="A1:N16"/>
  <sheetViews>
    <sheetView tabSelected="1" workbookViewId="0">
      <selection sqref="A1:XFD1048576"/>
    </sheetView>
  </sheetViews>
  <sheetFormatPr baseColWidth="10" defaultRowHeight="13" x14ac:dyDescent="0"/>
  <cols>
    <col min="2" max="13" width="7.42578125" customWidth="1"/>
  </cols>
  <sheetData>
    <row r="1" spans="1:14" ht="19">
      <c r="A1" s="611" t="s">
        <v>953</v>
      </c>
      <c r="B1" s="611"/>
      <c r="C1" s="611"/>
      <c r="D1" s="611"/>
      <c r="E1" s="611"/>
      <c r="F1" s="611"/>
      <c r="G1" s="611"/>
      <c r="H1" s="611"/>
      <c r="I1" s="611"/>
      <c r="J1" s="611"/>
      <c r="K1" s="611"/>
      <c r="L1" s="611"/>
      <c r="M1" s="611"/>
      <c r="N1" s="349" t="s">
        <v>678</v>
      </c>
    </row>
    <row r="2" spans="1:14" ht="14">
      <c r="A2" s="366"/>
      <c r="B2" s="381" t="s">
        <v>748</v>
      </c>
      <c r="C2" s="366"/>
      <c r="D2" s="366"/>
      <c r="E2" s="366"/>
      <c r="F2" s="381" t="s">
        <v>749</v>
      </c>
      <c r="G2" s="366"/>
      <c r="H2" s="366"/>
      <c r="I2" s="366"/>
      <c r="J2" s="381" t="s">
        <v>0</v>
      </c>
      <c r="K2" s="366"/>
      <c r="L2" s="366"/>
      <c r="M2" s="366"/>
    </row>
    <row r="3" spans="1:14" ht="39">
      <c r="A3" s="386" t="s">
        <v>750</v>
      </c>
      <c r="B3" s="609" t="s">
        <v>751</v>
      </c>
      <c r="C3" s="609"/>
      <c r="D3" s="609" t="s">
        <v>783</v>
      </c>
      <c r="E3" s="609"/>
      <c r="F3" s="381" t="s">
        <v>752</v>
      </c>
      <c r="G3" s="366"/>
      <c r="H3" s="609" t="s">
        <v>783</v>
      </c>
      <c r="I3" s="609"/>
      <c r="J3" s="609" t="s">
        <v>751</v>
      </c>
      <c r="K3" s="609"/>
      <c r="L3" s="609" t="s">
        <v>783</v>
      </c>
      <c r="M3" s="609"/>
    </row>
    <row r="4" spans="1:14">
      <c r="A4" s="382" t="s">
        <v>753</v>
      </c>
      <c r="B4" s="382">
        <v>1666</v>
      </c>
      <c r="C4" s="383">
        <v>0.54</v>
      </c>
      <c r="D4" s="382">
        <v>21</v>
      </c>
      <c r="E4" s="383">
        <v>0.26</v>
      </c>
      <c r="F4" s="382">
        <v>348</v>
      </c>
      <c r="G4" s="383">
        <v>0.23</v>
      </c>
      <c r="H4" s="382" t="s">
        <v>754</v>
      </c>
      <c r="I4" s="383">
        <v>7.0000000000000007E-2</v>
      </c>
      <c r="J4" s="382">
        <v>2014</v>
      </c>
      <c r="K4" s="383">
        <v>0.43</v>
      </c>
      <c r="L4" s="382" t="s">
        <v>755</v>
      </c>
      <c r="M4" s="383">
        <v>0.15</v>
      </c>
    </row>
    <row r="5" spans="1:14">
      <c r="A5" s="382" t="s">
        <v>756</v>
      </c>
      <c r="B5" s="382">
        <v>605</v>
      </c>
      <c r="C5" s="383">
        <v>0.73</v>
      </c>
      <c r="D5" s="382">
        <v>15</v>
      </c>
      <c r="E5" s="383">
        <v>0.44</v>
      </c>
      <c r="F5" s="382">
        <v>222</v>
      </c>
      <c r="G5" s="383">
        <v>0.37</v>
      </c>
      <c r="H5" s="382" t="s">
        <v>757</v>
      </c>
      <c r="I5" s="383">
        <v>0.13</v>
      </c>
      <c r="J5" s="382">
        <v>827</v>
      </c>
      <c r="K5" s="383">
        <v>0.61</v>
      </c>
      <c r="L5" s="382" t="s">
        <v>758</v>
      </c>
      <c r="M5" s="383">
        <v>0.27</v>
      </c>
    </row>
    <row r="6" spans="1:14">
      <c r="A6" s="382" t="s">
        <v>759</v>
      </c>
      <c r="B6" s="382">
        <v>305</v>
      </c>
      <c r="C6" s="383">
        <v>0.83</v>
      </c>
      <c r="D6" s="382">
        <v>11</v>
      </c>
      <c r="E6" s="383">
        <v>0.56999999999999995</v>
      </c>
      <c r="F6" s="382">
        <v>93</v>
      </c>
      <c r="G6" s="383">
        <v>0.43</v>
      </c>
      <c r="H6" s="382" t="s">
        <v>760</v>
      </c>
      <c r="I6" s="383">
        <v>0.16</v>
      </c>
      <c r="J6" s="382">
        <v>398</v>
      </c>
      <c r="K6" s="383">
        <v>0.7</v>
      </c>
      <c r="L6" s="382" t="s">
        <v>761</v>
      </c>
      <c r="M6" s="383">
        <v>0.35</v>
      </c>
    </row>
    <row r="7" spans="1:14">
      <c r="A7" s="382" t="s">
        <v>762</v>
      </c>
      <c r="B7" s="382">
        <v>177</v>
      </c>
      <c r="C7" s="383">
        <v>0.89</v>
      </c>
      <c r="D7" s="382">
        <v>8</v>
      </c>
      <c r="E7" s="383">
        <v>0.67</v>
      </c>
      <c r="F7" s="382">
        <v>117</v>
      </c>
      <c r="G7" s="383">
        <v>0.51</v>
      </c>
      <c r="H7" s="382" t="s">
        <v>763</v>
      </c>
      <c r="I7" s="383">
        <v>0.22</v>
      </c>
      <c r="J7" s="382">
        <v>294</v>
      </c>
      <c r="K7" s="383">
        <v>0.76</v>
      </c>
      <c r="L7" s="382" t="s">
        <v>764</v>
      </c>
      <c r="M7" s="383">
        <v>0.43</v>
      </c>
    </row>
    <row r="8" spans="1:14">
      <c r="A8" s="382" t="s">
        <v>765</v>
      </c>
      <c r="B8" s="382">
        <v>101</v>
      </c>
      <c r="C8" s="383">
        <v>0.92</v>
      </c>
      <c r="D8" s="382">
        <v>6</v>
      </c>
      <c r="E8" s="383">
        <v>0.74</v>
      </c>
      <c r="F8" s="382">
        <v>118</v>
      </c>
      <c r="G8" s="383">
        <v>0.59</v>
      </c>
      <c r="H8" s="382" t="s">
        <v>766</v>
      </c>
      <c r="I8" s="383">
        <v>0.28000000000000003</v>
      </c>
      <c r="J8" s="382">
        <v>219</v>
      </c>
      <c r="K8" s="383">
        <v>0.81</v>
      </c>
      <c r="L8" s="382" t="s">
        <v>767</v>
      </c>
      <c r="M8" s="383">
        <v>0.5</v>
      </c>
    </row>
    <row r="9" spans="1:14">
      <c r="A9" s="382" t="s">
        <v>768</v>
      </c>
      <c r="B9" s="382">
        <v>69</v>
      </c>
      <c r="C9" s="383">
        <v>0.94</v>
      </c>
      <c r="D9" s="382">
        <v>4</v>
      </c>
      <c r="E9" s="383">
        <v>0.79</v>
      </c>
      <c r="F9" s="382">
        <v>55</v>
      </c>
      <c r="G9" s="383">
        <v>0.62</v>
      </c>
      <c r="H9" s="382" t="s">
        <v>769</v>
      </c>
      <c r="I9" s="383">
        <v>0.32</v>
      </c>
      <c r="J9" s="382">
        <v>124</v>
      </c>
      <c r="K9" s="383">
        <v>0.84</v>
      </c>
      <c r="L9" s="382" t="s">
        <v>770</v>
      </c>
      <c r="M9" s="383">
        <v>0.54</v>
      </c>
    </row>
    <row r="10" spans="1:14">
      <c r="A10" s="382" t="s">
        <v>771</v>
      </c>
      <c r="B10" s="382">
        <v>41</v>
      </c>
      <c r="C10" s="383">
        <v>0.96</v>
      </c>
      <c r="D10" s="382">
        <v>2</v>
      </c>
      <c r="E10" s="383">
        <v>0.82</v>
      </c>
      <c r="F10" s="382">
        <v>73</v>
      </c>
      <c r="G10" s="383">
        <v>0.67</v>
      </c>
      <c r="H10" s="382" t="s">
        <v>772</v>
      </c>
      <c r="I10" s="383">
        <v>0.38</v>
      </c>
      <c r="J10" s="382">
        <v>114</v>
      </c>
      <c r="K10" s="383">
        <v>0.86</v>
      </c>
      <c r="L10" s="382" t="s">
        <v>773</v>
      </c>
      <c r="M10" s="383">
        <v>0.57999999999999996</v>
      </c>
    </row>
    <row r="11" spans="1:14">
      <c r="A11" s="382" t="s">
        <v>774</v>
      </c>
      <c r="B11" s="382">
        <v>27</v>
      </c>
      <c r="C11" s="383">
        <v>0.96</v>
      </c>
      <c r="D11" s="382">
        <v>2</v>
      </c>
      <c r="E11" s="383">
        <v>0.84</v>
      </c>
      <c r="F11" s="382">
        <v>46</v>
      </c>
      <c r="G11" s="383">
        <v>0.7</v>
      </c>
      <c r="H11" s="382" t="s">
        <v>775</v>
      </c>
      <c r="I11" s="383">
        <v>0.42</v>
      </c>
      <c r="J11" s="382">
        <v>73</v>
      </c>
      <c r="K11" s="383">
        <v>0.88</v>
      </c>
      <c r="L11" s="382" t="s">
        <v>776</v>
      </c>
      <c r="M11" s="383">
        <v>0.62</v>
      </c>
    </row>
    <row r="12" spans="1:14">
      <c r="A12" s="382" t="s">
        <v>777</v>
      </c>
      <c r="B12" s="382">
        <v>110</v>
      </c>
      <c r="C12" s="383">
        <v>1</v>
      </c>
      <c r="D12" s="382">
        <v>13</v>
      </c>
      <c r="E12" s="383">
        <v>1</v>
      </c>
      <c r="F12" s="382">
        <v>457</v>
      </c>
      <c r="G12" s="383">
        <v>1</v>
      </c>
      <c r="H12" s="382">
        <v>55</v>
      </c>
      <c r="I12" s="383">
        <v>1</v>
      </c>
      <c r="J12" s="382">
        <v>567</v>
      </c>
      <c r="K12" s="383">
        <v>1</v>
      </c>
      <c r="L12" s="382">
        <v>68</v>
      </c>
      <c r="M12" s="383">
        <v>1</v>
      </c>
    </row>
    <row r="13" spans="1:14" ht="14">
      <c r="A13" s="381" t="s">
        <v>0</v>
      </c>
      <c r="B13" s="382">
        <v>3101</v>
      </c>
      <c r="C13" s="366"/>
      <c r="D13" s="382">
        <v>82</v>
      </c>
      <c r="E13" s="366"/>
      <c r="F13" s="382">
        <v>1529</v>
      </c>
      <c r="G13" s="366"/>
      <c r="H13" s="382">
        <v>95</v>
      </c>
      <c r="I13" s="366"/>
      <c r="J13" s="382">
        <v>4630</v>
      </c>
      <c r="K13" s="366"/>
      <c r="L13" s="382">
        <v>177</v>
      </c>
      <c r="M13" s="366"/>
    </row>
    <row r="14" spans="1:14">
      <c r="A14" s="609"/>
      <c r="B14" s="610"/>
      <c r="C14" s="609"/>
      <c r="D14" s="610"/>
      <c r="E14" s="609"/>
      <c r="F14" s="610"/>
      <c r="G14" s="609"/>
      <c r="H14" s="610"/>
      <c r="I14" s="609"/>
      <c r="J14" s="610"/>
      <c r="K14" s="609"/>
      <c r="L14" s="610"/>
      <c r="M14" s="609"/>
    </row>
    <row r="15" spans="1:14">
      <c r="A15" s="609"/>
      <c r="B15" s="610"/>
      <c r="C15" s="609"/>
      <c r="D15" s="610"/>
      <c r="E15" s="609"/>
      <c r="F15" s="610"/>
      <c r="G15" s="609"/>
      <c r="H15" s="610"/>
      <c r="I15" s="609"/>
      <c r="J15" s="610"/>
      <c r="K15" s="609"/>
      <c r="L15" s="610"/>
      <c r="M15" s="609"/>
    </row>
    <row r="16" spans="1:14">
      <c r="A16" s="375" t="s">
        <v>782</v>
      </c>
    </row>
  </sheetData>
  <mergeCells count="19">
    <mergeCell ref="A1:M1"/>
    <mergeCell ref="B3:C3"/>
    <mergeCell ref="D3:E3"/>
    <mergeCell ref="H3:I3"/>
    <mergeCell ref="J3:K3"/>
    <mergeCell ref="L3:M3"/>
    <mergeCell ref="M14:M15"/>
    <mergeCell ref="G14:G15"/>
    <mergeCell ref="H14:H15"/>
    <mergeCell ref="A14:A15"/>
    <mergeCell ref="B14:B15"/>
    <mergeCell ref="C14:C15"/>
    <mergeCell ref="D14:D15"/>
    <mergeCell ref="E14:E15"/>
    <mergeCell ref="I14:I15"/>
    <mergeCell ref="J14:J15"/>
    <mergeCell ref="K14:K15"/>
    <mergeCell ref="L14:L15"/>
    <mergeCell ref="F14:F15"/>
  </mergeCells>
  <hyperlinks>
    <hyperlink ref="N1" location="Index!A1" display="Back"/>
  </hyperlinks>
  <pageMargins left="0.75" right="0.75" top="1" bottom="1" header="0.5" footer="0.5"/>
  <extLst>
    <ext xmlns:mx="http://schemas.microsoft.com/office/mac/excel/2008/main" uri="{64002731-A6B0-56B0-2670-7721B7C09600}">
      <mx:PLV Mode="0" OnePage="0" WScale="0"/>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44"/>
  <sheetViews>
    <sheetView workbookViewId="0">
      <selection activeCell="J16" sqref="J16"/>
    </sheetView>
  </sheetViews>
  <sheetFormatPr baseColWidth="10" defaultColWidth="10.7109375" defaultRowHeight="13" x14ac:dyDescent="0"/>
  <cols>
    <col min="1" max="7" width="10.7109375" style="3"/>
    <col min="8" max="16384" width="10.7109375" style="545"/>
  </cols>
  <sheetData>
    <row r="1" spans="1:34">
      <c r="I1" s="558" t="s">
        <v>161</v>
      </c>
      <c r="J1" s="552"/>
      <c r="K1" s="552"/>
      <c r="L1" s="552"/>
      <c r="M1" s="552"/>
      <c r="N1" s="552"/>
      <c r="O1" s="552"/>
      <c r="P1" s="552"/>
      <c r="Q1" s="552"/>
      <c r="R1" s="552"/>
      <c r="S1" s="552"/>
      <c r="U1" s="155" t="s">
        <v>958</v>
      </c>
    </row>
    <row r="2" spans="1:34">
      <c r="B2" s="3" t="s">
        <v>101</v>
      </c>
      <c r="C2" s="3" t="s">
        <v>102</v>
      </c>
      <c r="D2" s="3" t="s">
        <v>103</v>
      </c>
      <c r="E2" s="3" t="s">
        <v>104</v>
      </c>
      <c r="F2" s="3" t="s">
        <v>105</v>
      </c>
      <c r="G2" s="3" t="s">
        <v>155</v>
      </c>
      <c r="I2" s="559" t="s">
        <v>499</v>
      </c>
      <c r="J2" s="559" t="s">
        <v>500</v>
      </c>
      <c r="K2" s="559" t="s">
        <v>501</v>
      </c>
      <c r="L2" s="559" t="s">
        <v>502</v>
      </c>
      <c r="M2" s="559" t="s">
        <v>101</v>
      </c>
      <c r="N2" s="559" t="s">
        <v>102</v>
      </c>
      <c r="O2" s="552"/>
      <c r="P2" s="552"/>
      <c r="Q2" s="552"/>
      <c r="R2" s="552"/>
      <c r="S2" s="552"/>
      <c r="U2" s="3" t="s">
        <v>104</v>
      </c>
      <c r="V2" s="3" t="s">
        <v>105</v>
      </c>
      <c r="W2" s="3" t="s">
        <v>155</v>
      </c>
      <c r="Z2" s="3" t="s">
        <v>104</v>
      </c>
      <c r="AA2" s="3" t="s">
        <v>161</v>
      </c>
      <c r="AB2" s="3" t="s">
        <v>959</v>
      </c>
      <c r="AC2" s="3" t="s">
        <v>960</v>
      </c>
      <c r="AD2" s="3" t="s">
        <v>961</v>
      </c>
      <c r="AE2" s="3" t="s">
        <v>161</v>
      </c>
      <c r="AF2" s="3" t="s">
        <v>959</v>
      </c>
      <c r="AG2" s="3" t="s">
        <v>960</v>
      </c>
      <c r="AH2" s="3" t="s">
        <v>961</v>
      </c>
    </row>
    <row r="3" spans="1:34">
      <c r="I3" s="552"/>
      <c r="J3" s="552"/>
      <c r="K3" s="552"/>
      <c r="L3" s="552"/>
      <c r="M3" s="552"/>
      <c r="N3" s="552"/>
      <c r="O3" s="552"/>
      <c r="P3" s="552"/>
      <c r="Q3" s="552"/>
      <c r="R3" s="552"/>
      <c r="S3" s="552"/>
    </row>
    <row r="4" spans="1:34">
      <c r="I4" s="552"/>
      <c r="J4" s="552"/>
      <c r="K4" s="552"/>
      <c r="L4" s="552"/>
      <c r="M4" s="552"/>
      <c r="N4" s="552"/>
      <c r="O4" s="552"/>
      <c r="P4" s="552"/>
      <c r="Q4" s="552"/>
      <c r="R4" s="552"/>
      <c r="S4" s="552"/>
    </row>
    <row r="5" spans="1:34">
      <c r="I5" s="552"/>
      <c r="J5" s="552"/>
      <c r="K5" s="552"/>
      <c r="L5" s="552"/>
      <c r="M5" s="552"/>
      <c r="N5" s="552"/>
      <c r="O5" s="552"/>
      <c r="P5" s="552"/>
      <c r="Q5" s="552"/>
      <c r="R5" s="552"/>
      <c r="S5" s="552"/>
    </row>
    <row r="6" spans="1:34">
      <c r="I6" s="552"/>
      <c r="J6" s="552"/>
      <c r="K6" s="552"/>
      <c r="L6" s="552"/>
      <c r="M6" s="552"/>
      <c r="N6" s="552"/>
      <c r="O6" s="552"/>
      <c r="P6" s="552"/>
      <c r="Q6" s="552"/>
      <c r="R6" s="552"/>
      <c r="S6" s="552"/>
    </row>
    <row r="7" spans="1:34">
      <c r="A7" s="3">
        <v>1920</v>
      </c>
      <c r="B7" s="518"/>
      <c r="C7" s="518"/>
      <c r="D7" s="518"/>
      <c r="E7" s="518">
        <v>6.3511464726765592</v>
      </c>
      <c r="F7" s="518">
        <v>4.4820087440463228</v>
      </c>
      <c r="G7" s="518">
        <v>2.0141213194289058</v>
      </c>
      <c r="I7" s="552"/>
      <c r="J7" s="552"/>
      <c r="K7" s="552"/>
      <c r="L7" s="552"/>
      <c r="M7" s="552"/>
      <c r="N7" s="552"/>
      <c r="O7" s="552"/>
      <c r="P7" s="552"/>
      <c r="Q7" s="552"/>
      <c r="R7" s="552"/>
      <c r="S7" s="552"/>
      <c r="X7" s="3">
        <v>1920</v>
      </c>
    </row>
    <row r="8" spans="1:34">
      <c r="A8" s="3">
        <v>1921</v>
      </c>
      <c r="B8" s="518"/>
      <c r="C8" s="518"/>
      <c r="D8" s="518"/>
      <c r="E8" s="518">
        <v>6.1463629060660283</v>
      </c>
      <c r="F8" s="518">
        <v>4.3297962164807942</v>
      </c>
      <c r="G8" s="518">
        <v>1.9972525838673914</v>
      </c>
      <c r="I8" s="553">
        <v>90.968950328925615</v>
      </c>
      <c r="J8" s="553">
        <v>75.659388550578541</v>
      </c>
      <c r="K8" s="553">
        <v>53.42143193515242</v>
      </c>
      <c r="L8" s="560">
        <v>34.282230303165399</v>
      </c>
      <c r="M8" s="560">
        <v>24.794255102515329</v>
      </c>
      <c r="N8" s="560">
        <v>12.308503674777345</v>
      </c>
      <c r="O8" s="552"/>
      <c r="P8" s="552">
        <v>3802</v>
      </c>
      <c r="Q8" s="561">
        <v>3782.3999999999996</v>
      </c>
      <c r="R8" s="562">
        <v>1.0051818950930627</v>
      </c>
      <c r="S8" s="552"/>
      <c r="X8" s="3">
        <v>1921</v>
      </c>
    </row>
    <row r="9" spans="1:34">
      <c r="A9" s="3">
        <v>1922</v>
      </c>
      <c r="B9" s="518"/>
      <c r="C9" s="518"/>
      <c r="D9" s="518"/>
      <c r="E9" s="518"/>
      <c r="F9" s="518"/>
      <c r="G9" s="518"/>
      <c r="I9" s="552"/>
      <c r="J9" s="552"/>
      <c r="K9" s="552"/>
      <c r="L9" s="563"/>
      <c r="M9" s="563"/>
      <c r="N9" s="563"/>
      <c r="O9" s="552"/>
      <c r="P9" s="552"/>
      <c r="Q9" s="561"/>
      <c r="R9" s="552"/>
      <c r="S9" s="552"/>
      <c r="X9" s="3">
        <v>1922</v>
      </c>
    </row>
    <row r="10" spans="1:34">
      <c r="A10" s="3">
        <v>1923</v>
      </c>
      <c r="B10" s="518"/>
      <c r="C10" s="518"/>
      <c r="D10" s="518"/>
      <c r="I10" s="552"/>
      <c r="J10" s="552"/>
      <c r="K10" s="552"/>
      <c r="L10" s="563"/>
      <c r="M10" s="563"/>
      <c r="N10" s="563"/>
      <c r="O10" s="552"/>
      <c r="P10" s="552"/>
      <c r="Q10" s="561"/>
      <c r="R10" s="552"/>
      <c r="S10" s="552"/>
      <c r="X10" s="3">
        <v>1923</v>
      </c>
    </row>
    <row r="11" spans="1:34">
      <c r="A11" s="3">
        <v>1924</v>
      </c>
      <c r="B11" s="518"/>
      <c r="C11" s="518"/>
      <c r="D11" s="518"/>
      <c r="I11" s="552"/>
      <c r="J11" s="552"/>
      <c r="K11" s="552"/>
      <c r="L11" s="563"/>
      <c r="M11" s="563"/>
      <c r="N11" s="563"/>
      <c r="O11" s="552"/>
      <c r="P11" s="552"/>
      <c r="Q11" s="561"/>
      <c r="R11" s="552"/>
      <c r="S11" s="552"/>
      <c r="X11" s="3">
        <v>1924</v>
      </c>
    </row>
    <row r="12" spans="1:34">
      <c r="A12" s="3">
        <v>1925</v>
      </c>
      <c r="B12" s="518"/>
      <c r="C12" s="518"/>
      <c r="D12" s="518"/>
      <c r="I12" s="564" t="s">
        <v>962</v>
      </c>
      <c r="J12" s="552"/>
      <c r="K12" s="552"/>
      <c r="L12" s="563"/>
      <c r="M12" s="563"/>
      <c r="N12" s="563"/>
      <c r="O12" s="552"/>
      <c r="P12" s="552"/>
      <c r="Q12" s="561"/>
      <c r="R12" s="552"/>
      <c r="S12" s="552"/>
      <c r="X12" s="3">
        <v>1925</v>
      </c>
    </row>
    <row r="13" spans="1:34">
      <c r="A13" s="3">
        <v>1926</v>
      </c>
      <c r="B13" s="518"/>
      <c r="C13" s="518"/>
      <c r="D13" s="518"/>
      <c r="E13" s="518">
        <v>6.5584156493849388</v>
      </c>
      <c r="F13" s="518">
        <v>4.723569048338808</v>
      </c>
      <c r="G13" s="518">
        <v>2.2340479195934213</v>
      </c>
      <c r="I13" s="529">
        <v>90.417717934411741</v>
      </c>
      <c r="J13" s="529">
        <v>75.567915260078379</v>
      </c>
      <c r="K13" s="529">
        <v>54.741599567852525</v>
      </c>
      <c r="L13" s="565">
        <v>36.00201093495339</v>
      </c>
      <c r="M13" s="565">
        <v>26.25960333224992</v>
      </c>
      <c r="N13" s="565">
        <v>13.527756385001668</v>
      </c>
      <c r="O13" s="552"/>
      <c r="P13" s="552">
        <v>3978</v>
      </c>
      <c r="Q13" s="561">
        <v>5504.2555199142507</v>
      </c>
      <c r="R13" s="562">
        <v>0.72271354147853439</v>
      </c>
      <c r="S13" s="552"/>
      <c r="X13" s="3">
        <v>1926</v>
      </c>
    </row>
    <row r="14" spans="1:34">
      <c r="A14" s="3">
        <v>1927</v>
      </c>
      <c r="B14" s="518"/>
      <c r="C14" s="518"/>
      <c r="D14" s="518"/>
      <c r="E14" s="518">
        <v>6.4225006012359929</v>
      </c>
      <c r="F14" s="518">
        <v>4.6257647450620949</v>
      </c>
      <c r="G14" s="518">
        <v>2.1403176093717273</v>
      </c>
      <c r="I14" s="529">
        <v>90.487507979577146</v>
      </c>
      <c r="J14" s="529">
        <v>76.829160248428991</v>
      </c>
      <c r="K14" s="529">
        <v>55.774892560575537</v>
      </c>
      <c r="L14" s="565">
        <v>36.365900830119045</v>
      </c>
      <c r="M14" s="565">
        <v>26.094388680245796</v>
      </c>
      <c r="N14" s="565">
        <v>13.509421705845638</v>
      </c>
      <c r="O14" s="552"/>
      <c r="P14" s="552">
        <v>4200</v>
      </c>
      <c r="Q14" s="561">
        <v>5888.078962045468</v>
      </c>
      <c r="R14" s="562">
        <v>0.71330565148211877</v>
      </c>
      <c r="S14" s="552"/>
      <c r="X14" s="3">
        <v>1927</v>
      </c>
    </row>
    <row r="15" spans="1:34">
      <c r="A15" s="3">
        <v>1928</v>
      </c>
      <c r="B15" s="518"/>
      <c r="C15" s="518"/>
      <c r="D15" s="518"/>
      <c r="E15" s="518">
        <v>6.6198923463892143</v>
      </c>
      <c r="F15" s="518">
        <v>4.7487392892912865</v>
      </c>
      <c r="G15" s="518">
        <v>2.1518308554430217</v>
      </c>
      <c r="I15" s="529">
        <v>90.853311878806892</v>
      </c>
      <c r="J15" s="529">
        <v>75.178783107837731</v>
      </c>
      <c r="K15" s="529">
        <v>53.144521315187298</v>
      </c>
      <c r="L15" s="565">
        <v>34.25417970060861</v>
      </c>
      <c r="M15" s="565">
        <v>24.483139109752408</v>
      </c>
      <c r="N15" s="565">
        <v>12.448953315623669</v>
      </c>
      <c r="O15" s="552"/>
      <c r="P15" s="552">
        <v>5023</v>
      </c>
      <c r="Q15" s="561">
        <v>6287.1960192103024</v>
      </c>
      <c r="R15" s="562">
        <v>0.7989253054386094</v>
      </c>
      <c r="S15" s="552"/>
      <c r="X15" s="3">
        <v>1928</v>
      </c>
    </row>
    <row r="16" spans="1:34">
      <c r="A16" s="3">
        <v>1929</v>
      </c>
      <c r="B16" s="518"/>
      <c r="C16" s="518"/>
      <c r="D16" s="518"/>
      <c r="E16" s="518">
        <v>7.131050707653305</v>
      </c>
      <c r="F16" s="518">
        <v>5.0760731100221497</v>
      </c>
      <c r="G16" s="518">
        <v>2.2897981165409416</v>
      </c>
      <c r="I16" s="529">
        <v>90.986016773050082</v>
      </c>
      <c r="J16" s="529">
        <v>76.341666240745198</v>
      </c>
      <c r="K16" s="529">
        <v>53.556803322318224</v>
      </c>
      <c r="L16" s="565">
        <v>34.535455845059317</v>
      </c>
      <c r="M16" s="565">
        <v>24.473950146599606</v>
      </c>
      <c r="N16" s="565">
        <v>12.72298148796008</v>
      </c>
      <c r="O16" s="552"/>
      <c r="P16" s="552">
        <v>4669</v>
      </c>
      <c r="Q16" s="561">
        <v>6702.5999999999995</v>
      </c>
      <c r="R16" s="562">
        <v>0.69659535105779857</v>
      </c>
      <c r="S16" s="552"/>
      <c r="X16" s="3">
        <v>1929</v>
      </c>
    </row>
    <row r="17" spans="1:34">
      <c r="A17" s="3">
        <v>1930</v>
      </c>
      <c r="B17" s="518"/>
      <c r="C17" s="518"/>
      <c r="D17" s="518"/>
      <c r="E17" s="518">
        <v>8.4227391531796911</v>
      </c>
      <c r="F17" s="518">
        <v>5.7349626102296085</v>
      </c>
      <c r="G17" s="518">
        <v>2.5115677070068427</v>
      </c>
      <c r="I17" s="529">
        <v>91.460106515831598</v>
      </c>
      <c r="J17" s="529">
        <v>76.521575906988886</v>
      </c>
      <c r="K17" s="529">
        <v>52.756679581446178</v>
      </c>
      <c r="L17" s="565">
        <v>32.332910817955934</v>
      </c>
      <c r="M17" s="565">
        <v>22.653193695771861</v>
      </c>
      <c r="N17" s="565">
        <v>11.413326143862346</v>
      </c>
      <c r="O17" s="552"/>
      <c r="P17" s="552">
        <v>5021</v>
      </c>
      <c r="Q17" s="561">
        <v>6671.3515905574604</v>
      </c>
      <c r="R17" s="562">
        <v>0.75262110411129501</v>
      </c>
      <c r="S17" s="552"/>
      <c r="X17" s="3">
        <v>1930</v>
      </c>
    </row>
    <row r="18" spans="1:34">
      <c r="A18" s="3">
        <v>1931</v>
      </c>
      <c r="B18" s="518"/>
      <c r="C18" s="518"/>
      <c r="D18" s="518"/>
      <c r="E18" s="518">
        <v>9.1776238964695285</v>
      </c>
      <c r="F18" s="518">
        <v>6.2299903014825642</v>
      </c>
      <c r="G18" s="518">
        <v>2.7060352795457026</v>
      </c>
      <c r="I18" s="529">
        <v>92.982439382437903</v>
      </c>
      <c r="J18" s="529">
        <v>77.733566047650669</v>
      </c>
      <c r="K18" s="529">
        <v>53.423242530897078</v>
      </c>
      <c r="L18" s="565">
        <v>32.546113032442115</v>
      </c>
      <c r="M18" s="565">
        <v>22.836406846072709</v>
      </c>
      <c r="N18" s="565">
        <v>11.066001432392241</v>
      </c>
      <c r="O18" s="552"/>
      <c r="P18" s="552">
        <v>4922</v>
      </c>
      <c r="Q18" s="561">
        <v>6610.3900165435525</v>
      </c>
      <c r="R18" s="562">
        <v>0.7445854159409524</v>
      </c>
      <c r="S18" s="552"/>
      <c r="X18" s="3">
        <v>1931</v>
      </c>
    </row>
    <row r="19" spans="1:34">
      <c r="A19" s="3">
        <v>1932</v>
      </c>
      <c r="B19" s="518"/>
      <c r="C19" s="518"/>
      <c r="D19" s="518"/>
      <c r="E19" s="518">
        <v>9.5459652211291406</v>
      </c>
      <c r="F19" s="518">
        <v>6.466542188019635</v>
      </c>
      <c r="G19" s="518">
        <v>2.8084971726710739</v>
      </c>
      <c r="I19" s="529">
        <v>92.58967664054498</v>
      </c>
      <c r="J19" s="529">
        <v>77.711545591007095</v>
      </c>
      <c r="K19" s="529">
        <v>53.491145615633883</v>
      </c>
      <c r="L19" s="565">
        <v>32.434655392923247</v>
      </c>
      <c r="M19" s="565">
        <v>22.82957944012923</v>
      </c>
      <c r="N19" s="565">
        <v>10.859211484057997</v>
      </c>
      <c r="O19" s="552"/>
      <c r="P19" s="552">
        <v>4776</v>
      </c>
      <c r="Q19" s="561">
        <v>6401.8115989466942</v>
      </c>
      <c r="R19" s="562">
        <v>0.74603882450802006</v>
      </c>
      <c r="S19" s="552"/>
      <c r="X19" s="3">
        <v>1932</v>
      </c>
    </row>
    <row r="20" spans="1:34">
      <c r="A20" s="3">
        <v>1933</v>
      </c>
      <c r="B20" s="518"/>
      <c r="C20" s="518"/>
      <c r="D20" s="518"/>
      <c r="E20" s="518">
        <v>9.2944475398755184</v>
      </c>
      <c r="F20" s="518">
        <v>6.4270430290286304</v>
      </c>
      <c r="G20" s="518">
        <v>2.8739220771606888</v>
      </c>
      <c r="I20" s="529">
        <v>93.089902818843996</v>
      </c>
      <c r="J20" s="529">
        <v>78.828418654930331</v>
      </c>
      <c r="K20" s="529">
        <v>55.48750904683267</v>
      </c>
      <c r="L20" s="565">
        <v>34.484244219385175</v>
      </c>
      <c r="M20" s="565">
        <v>24.651552137153129</v>
      </c>
      <c r="N20" s="565">
        <v>11.888526880563305</v>
      </c>
      <c r="O20" s="552"/>
      <c r="P20" s="552">
        <v>4681</v>
      </c>
      <c r="Q20" s="561">
        <v>6193.7731074571293</v>
      </c>
      <c r="R20" s="562">
        <v>0.75575903714719661</v>
      </c>
      <c r="S20" s="552"/>
      <c r="X20" s="3">
        <v>1933</v>
      </c>
    </row>
    <row r="21" spans="1:34">
      <c r="A21" s="3">
        <v>1934</v>
      </c>
      <c r="B21" s="518"/>
      <c r="C21" s="518"/>
      <c r="D21" s="518"/>
      <c r="E21" s="518">
        <v>8.7331052324522851</v>
      </c>
      <c r="F21" s="518">
        <v>5.9655842204877452</v>
      </c>
      <c r="G21" s="518">
        <v>2.639799236707522</v>
      </c>
      <c r="I21" s="529">
        <v>92.375405880870218</v>
      </c>
      <c r="J21" s="529">
        <v>77.352279637371041</v>
      </c>
      <c r="K21" s="529">
        <v>53.895658962526703</v>
      </c>
      <c r="L21" s="565">
        <v>33.080822297432114</v>
      </c>
      <c r="M21" s="565">
        <v>23.512528512579991</v>
      </c>
      <c r="N21" s="565">
        <v>11.087535906938124</v>
      </c>
      <c r="O21" s="552"/>
      <c r="P21" s="552">
        <v>4425</v>
      </c>
      <c r="Q21" s="561">
        <v>5986.3288193920898</v>
      </c>
      <c r="R21" s="562">
        <v>0.73918425357218476</v>
      </c>
      <c r="S21" s="552"/>
      <c r="X21" s="3">
        <v>1934</v>
      </c>
    </row>
    <row r="22" spans="1:34">
      <c r="A22" s="3">
        <v>1935</v>
      </c>
      <c r="B22" s="518"/>
      <c r="C22" s="518"/>
      <c r="D22" s="518"/>
      <c r="E22" s="518">
        <v>8.3939531958135323</v>
      </c>
      <c r="F22" s="518">
        <v>5.7024094546805717</v>
      </c>
      <c r="G22" s="518">
        <v>2.4374134660082429</v>
      </c>
      <c r="I22" s="529">
        <v>91.057785428996738</v>
      </c>
      <c r="J22" s="529">
        <v>76.511405429497259</v>
      </c>
      <c r="K22" s="529">
        <v>52.981440586989386</v>
      </c>
      <c r="L22" s="565">
        <v>31.923904138651437</v>
      </c>
      <c r="M22" s="565">
        <v>22.222353644878542</v>
      </c>
      <c r="N22" s="565">
        <v>10.119409680531769</v>
      </c>
      <c r="O22" s="552"/>
      <c r="P22" s="552">
        <v>4613</v>
      </c>
      <c r="Q22" s="561">
        <v>5779.5270270129922</v>
      </c>
      <c r="R22" s="562">
        <v>0.79816219881648631</v>
      </c>
      <c r="S22" s="552"/>
      <c r="X22" s="3">
        <v>1935</v>
      </c>
    </row>
    <row r="23" spans="1:34">
      <c r="A23" s="3">
        <v>1936</v>
      </c>
      <c r="B23" s="518"/>
      <c r="C23" s="518"/>
      <c r="D23" s="518"/>
      <c r="E23" s="518"/>
      <c r="F23" s="518"/>
      <c r="G23" s="518"/>
      <c r="I23" s="553"/>
      <c r="J23" s="552"/>
      <c r="K23" s="552"/>
      <c r="L23" s="552"/>
      <c r="M23" s="552"/>
      <c r="N23" s="552"/>
      <c r="O23" s="552"/>
      <c r="P23" s="552"/>
      <c r="Q23" s="561"/>
      <c r="R23" s="562"/>
      <c r="S23" s="552"/>
      <c r="X23" s="3">
        <v>1936</v>
      </c>
    </row>
    <row r="24" spans="1:34">
      <c r="A24" s="3">
        <v>1937</v>
      </c>
      <c r="B24" s="547"/>
      <c r="C24" s="547"/>
      <c r="D24" s="547"/>
      <c r="E24" s="518">
        <v>8.1074756585601389</v>
      </c>
      <c r="F24" s="518">
        <v>5.7573956900080647</v>
      </c>
      <c r="G24" s="518">
        <v>2.4646751481085496</v>
      </c>
      <c r="I24" s="553"/>
      <c r="J24" s="553">
        <v>87.461547098018983</v>
      </c>
      <c r="K24" s="553">
        <v>67.766232789788376</v>
      </c>
      <c r="L24" s="560">
        <v>42.344137199320109</v>
      </c>
      <c r="M24" s="560">
        <v>29.411421447711014</v>
      </c>
      <c r="N24" s="560">
        <v>12.250917895837443</v>
      </c>
      <c r="O24" s="552"/>
      <c r="P24" s="561">
        <v>4693</v>
      </c>
      <c r="Q24" s="561">
        <v>5121.5999999999995</v>
      </c>
      <c r="R24" s="562">
        <v>0.91631521399562643</v>
      </c>
      <c r="S24" s="552"/>
      <c r="U24" s="518"/>
      <c r="V24" s="518"/>
      <c r="W24" s="518">
        <v>1.6183128275153735</v>
      </c>
      <c r="X24" s="3">
        <v>1937</v>
      </c>
      <c r="Z24" s="4">
        <v>8.1074756585601389</v>
      </c>
      <c r="AA24" s="545">
        <v>5.6770905967721239</v>
      </c>
      <c r="AB24" s="545">
        <v>2.179738899733958</v>
      </c>
      <c r="AC24" s="545">
        <v>0.17492528866563503</v>
      </c>
      <c r="AD24" s="545">
        <v>7.5720873388422483E-2</v>
      </c>
      <c r="AE24" s="201">
        <v>0.70022912628520384</v>
      </c>
      <c r="AF24" s="201">
        <v>0.26885543559202896</v>
      </c>
      <c r="AG24" s="201">
        <v>2.1575801893520725E-2</v>
      </c>
      <c r="AH24" s="201">
        <v>9.3396362292465108E-3</v>
      </c>
    </row>
    <row r="25" spans="1:34">
      <c r="A25" s="3">
        <v>1938</v>
      </c>
      <c r="B25" s="518"/>
      <c r="C25" s="518"/>
      <c r="D25" s="518"/>
      <c r="E25" s="518">
        <v>7.1229754338296587</v>
      </c>
      <c r="F25" s="518">
        <v>5.0738085348223034</v>
      </c>
      <c r="G25" s="518">
        <v>2.1746724018634147</v>
      </c>
      <c r="I25" s="553"/>
      <c r="J25" s="553">
        <v>86.133147957680606</v>
      </c>
      <c r="K25" s="553">
        <v>67.057636376961227</v>
      </c>
      <c r="L25" s="560">
        <v>42.44860678390576</v>
      </c>
      <c r="M25" s="560">
        <v>29.880060924392481</v>
      </c>
      <c r="N25" s="560">
        <v>12.260566852773453</v>
      </c>
      <c r="O25" s="552"/>
      <c r="P25" s="561">
        <v>4425</v>
      </c>
      <c r="Q25" s="561">
        <v>5407.4185325564986</v>
      </c>
      <c r="R25" s="562">
        <v>0.81832023420387356</v>
      </c>
      <c r="S25" s="552"/>
      <c r="U25" s="518"/>
      <c r="V25" s="518"/>
      <c r="W25" s="518">
        <v>1.2621038510662541</v>
      </c>
      <c r="X25" s="3">
        <v>1938</v>
      </c>
      <c r="Z25" s="4">
        <v>7.1229754338296587</v>
      </c>
      <c r="AA25" s="545">
        <v>5.0649053849745727</v>
      </c>
      <c r="AB25" s="545">
        <v>1.8464247828230529</v>
      </c>
      <c r="AC25" s="545">
        <v>0.15318537237017721</v>
      </c>
      <c r="AD25" s="545">
        <v>5.8459893661855902E-2</v>
      </c>
      <c r="AE25" s="201">
        <v>0.71106596281652945</v>
      </c>
      <c r="AF25" s="201">
        <v>0.25922099549209382</v>
      </c>
      <c r="AG25" s="201">
        <v>2.150581225405368E-2</v>
      </c>
      <c r="AH25" s="201">
        <v>8.2072294373230787E-3</v>
      </c>
    </row>
    <row r="26" spans="1:34">
      <c r="A26" s="3">
        <v>1939</v>
      </c>
      <c r="B26" s="518"/>
      <c r="C26" s="518"/>
      <c r="D26" s="518"/>
      <c r="E26" s="518">
        <v>7.1007023364341091</v>
      </c>
      <c r="F26" s="518">
        <v>5.0619128963078914</v>
      </c>
      <c r="G26" s="518">
        <v>2.1860008103407234</v>
      </c>
      <c r="I26" s="553"/>
      <c r="J26" s="553">
        <v>83.148817376491778</v>
      </c>
      <c r="K26" s="553">
        <v>64.094350592628913</v>
      </c>
      <c r="L26" s="560">
        <v>41.412358599610442</v>
      </c>
      <c r="M26" s="560">
        <v>29.465416017967001</v>
      </c>
      <c r="N26" s="560">
        <v>12.167062055307538</v>
      </c>
      <c r="O26" s="552"/>
      <c r="P26" s="561">
        <v>4420</v>
      </c>
      <c r="Q26" s="561">
        <v>5689.6049877797313</v>
      </c>
      <c r="R26" s="562">
        <v>0.7768553369686263</v>
      </c>
      <c r="S26" s="552"/>
      <c r="U26" s="518"/>
      <c r="V26" s="518"/>
      <c r="W26" s="518">
        <v>1.2491669003073491</v>
      </c>
      <c r="X26" s="3">
        <v>1939</v>
      </c>
      <c r="Z26" s="4">
        <v>7.1007023364341091</v>
      </c>
      <c r="AA26" s="545">
        <v>4.8875551624742615</v>
      </c>
      <c r="AB26" s="545">
        <v>1.6087794340460542</v>
      </c>
      <c r="AC26" s="545">
        <v>0.44323216164159268</v>
      </c>
      <c r="AD26" s="545">
        <v>0.1611355782722006</v>
      </c>
      <c r="AE26" s="201">
        <v>0.68831996201219936</v>
      </c>
      <c r="AF26" s="201">
        <v>0.22656624060852615</v>
      </c>
      <c r="AG26" s="201">
        <v>6.242089030649027E-2</v>
      </c>
      <c r="AH26" s="201">
        <v>2.2692907072784159E-2</v>
      </c>
    </row>
    <row r="27" spans="1:34">
      <c r="A27" s="3">
        <v>1940</v>
      </c>
      <c r="B27" s="518"/>
      <c r="C27" s="518"/>
      <c r="D27" s="518"/>
      <c r="E27" s="548">
        <v>9.2093285494508077</v>
      </c>
      <c r="F27" s="548">
        <v>6.6810885411719259</v>
      </c>
      <c r="G27" s="548">
        <v>2.8143382361653764</v>
      </c>
      <c r="I27" s="553"/>
      <c r="J27" s="553">
        <v>89.181452313026796</v>
      </c>
      <c r="K27" s="553">
        <v>70.282987586783648</v>
      </c>
      <c r="L27" s="560">
        <v>47.201401883433547</v>
      </c>
      <c r="M27" s="560">
        <v>34.142531897109471</v>
      </c>
      <c r="N27" s="560">
        <v>12.610809756483988</v>
      </c>
      <c r="O27" s="552"/>
      <c r="P27" s="561">
        <v>4888</v>
      </c>
      <c r="Q27" s="561">
        <v>5962.3575984031986</v>
      </c>
      <c r="R27" s="562">
        <v>0.81980993580611028</v>
      </c>
      <c r="S27" s="552"/>
      <c r="T27" s="4"/>
      <c r="U27" s="518"/>
      <c r="V27" s="518">
        <v>4.534097505462066</v>
      </c>
      <c r="W27" s="518">
        <v>1.9904423488951568</v>
      </c>
      <c r="X27" s="3">
        <v>1940</v>
      </c>
      <c r="Z27" s="4">
        <v>9.2093285494508077</v>
      </c>
      <c r="AA27" s="545">
        <v>5.1608902804367007</v>
      </c>
      <c r="AB27" s="545">
        <v>2.6686549257836685</v>
      </c>
      <c r="AC27" s="545">
        <v>1.1401726069663103</v>
      </c>
      <c r="AD27" s="545">
        <v>0.23961073626412746</v>
      </c>
      <c r="AE27" s="201">
        <v>0.56039810641183685</v>
      </c>
      <c r="AF27" s="201">
        <v>0.28977736123257453</v>
      </c>
      <c r="AG27" s="201">
        <v>0.12380626892004019</v>
      </c>
      <c r="AH27" s="201">
        <v>2.6018263435548347E-2</v>
      </c>
    </row>
    <row r="28" spans="1:34">
      <c r="A28" s="3">
        <v>1941</v>
      </c>
      <c r="B28" s="518"/>
      <c r="C28" s="518"/>
      <c r="D28" s="518"/>
      <c r="E28" s="518"/>
      <c r="F28" s="518"/>
      <c r="G28" s="518"/>
      <c r="I28" s="552"/>
      <c r="J28" s="552"/>
      <c r="K28" s="552"/>
      <c r="L28" s="552"/>
      <c r="M28" s="552"/>
      <c r="N28" s="552"/>
      <c r="O28" s="552"/>
      <c r="P28" s="552"/>
      <c r="Q28" s="561">
        <v>6218.2762815311144</v>
      </c>
      <c r="R28" s="562"/>
      <c r="S28" s="552"/>
      <c r="U28" s="518"/>
      <c r="V28" s="518"/>
      <c r="W28" s="518"/>
      <c r="X28" s="3">
        <v>1941</v>
      </c>
      <c r="Z28" s="4"/>
      <c r="AA28" s="545">
        <v>3.2589291401275324</v>
      </c>
      <c r="AB28" s="545">
        <v>1.8385411944181098</v>
      </c>
      <c r="AC28" s="545">
        <v>0.59820024768684843</v>
      </c>
      <c r="AD28" s="545">
        <v>0.13789755702832013</v>
      </c>
      <c r="AE28" s="201"/>
    </row>
    <row r="29" spans="1:34">
      <c r="A29" s="3">
        <v>1942</v>
      </c>
      <c r="B29" s="518"/>
      <c r="C29" s="518"/>
      <c r="D29" s="518"/>
      <c r="E29" s="549">
        <v>2.4578077290708142</v>
      </c>
      <c r="F29" s="549">
        <v>1.8833402125920771</v>
      </c>
      <c r="G29" s="549">
        <v>0.99419915692099381</v>
      </c>
      <c r="H29" s="550"/>
      <c r="I29" s="553"/>
      <c r="J29" s="551">
        <v>82.643031423462816</v>
      </c>
      <c r="K29" s="551">
        <v>59.40645478098908</v>
      </c>
      <c r="L29" s="551">
        <v>39.739912372641562</v>
      </c>
      <c r="M29" s="551">
        <v>31.785136196189075</v>
      </c>
      <c r="N29" s="551">
        <v>15.302616494880063</v>
      </c>
      <c r="O29" s="552"/>
      <c r="P29" s="561">
        <v>4141</v>
      </c>
      <c r="Q29" s="561">
        <v>6448.0023358200169</v>
      </c>
      <c r="R29" s="562">
        <v>0.64221440755315318</v>
      </c>
      <c r="S29" s="552"/>
      <c r="V29" s="518"/>
      <c r="W29" s="518">
        <v>0.82274008756665418</v>
      </c>
      <c r="X29" s="3">
        <v>1942</v>
      </c>
      <c r="Z29" s="4">
        <v>2.4578077290708142</v>
      </c>
      <c r="AA29" s="545">
        <v>1.3569679998183639</v>
      </c>
      <c r="AB29" s="545">
        <v>1.0084274630525509</v>
      </c>
      <c r="AC29" s="545">
        <v>5.6227888407386635E-2</v>
      </c>
      <c r="AD29" s="545">
        <v>3.6184377792512823E-2</v>
      </c>
      <c r="AE29" s="201">
        <v>0.55210502586033128</v>
      </c>
      <c r="AF29" s="201">
        <v>0.41029550486188426</v>
      </c>
      <c r="AG29" s="201">
        <v>2.2877252659891281E-2</v>
      </c>
      <c r="AH29" s="201">
        <v>1.4722216617893254E-2</v>
      </c>
    </row>
    <row r="30" spans="1:34">
      <c r="A30" s="3">
        <v>1943</v>
      </c>
      <c r="B30" s="518"/>
      <c r="C30" s="518"/>
      <c r="D30" s="518"/>
      <c r="E30" s="549">
        <v>2.1137587806781521</v>
      </c>
      <c r="F30" s="549">
        <v>1.6291848952363894</v>
      </c>
      <c r="G30" s="549">
        <v>0.82654908806394045</v>
      </c>
      <c r="H30" s="550"/>
      <c r="I30" s="553"/>
      <c r="J30" s="551">
        <v>83.007891481012919</v>
      </c>
      <c r="K30" s="551">
        <v>60.228882522244604</v>
      </c>
      <c r="L30" s="551">
        <v>40.956813827213729</v>
      </c>
      <c r="M30" s="551">
        <v>32.786964865872164</v>
      </c>
      <c r="N30" s="551">
        <v>14.545734527477121</v>
      </c>
      <c r="O30" s="552"/>
      <c r="P30" s="561">
        <v>4186</v>
      </c>
      <c r="Q30" s="561">
        <v>6639.7817571813348</v>
      </c>
      <c r="R30" s="562">
        <v>0.63044240806146712</v>
      </c>
      <c r="S30" s="552"/>
      <c r="V30" s="518"/>
      <c r="W30" s="518">
        <v>0.73919350082659785</v>
      </c>
      <c r="X30" s="3">
        <v>1943</v>
      </c>
      <c r="Z30" s="4">
        <v>2.1137587806781521</v>
      </c>
      <c r="AA30" s="545">
        <v>1.1202175546201745</v>
      </c>
      <c r="AB30" s="545">
        <v>0.82832324775864408</v>
      </c>
      <c r="AC30" s="545">
        <v>0.13306714714545545</v>
      </c>
      <c r="AD30" s="545">
        <v>3.2150831153878116E-2</v>
      </c>
      <c r="AE30" s="201">
        <v>0.52996470782762528</v>
      </c>
      <c r="AF30" s="201">
        <v>0.39187217355657544</v>
      </c>
      <c r="AG30" s="201">
        <v>6.2952853637709708E-2</v>
      </c>
      <c r="AH30" s="201">
        <v>1.5210264978089527E-2</v>
      </c>
    </row>
    <row r="31" spans="1:34">
      <c r="A31" s="3">
        <v>1944</v>
      </c>
      <c r="B31" s="518"/>
      <c r="C31" s="518"/>
      <c r="D31" s="518"/>
      <c r="E31" s="549">
        <v>3.526512906905706</v>
      </c>
      <c r="F31" s="549">
        <v>2.9519440779837574</v>
      </c>
      <c r="G31" s="549">
        <v>1.0824679886560942</v>
      </c>
      <c r="H31" s="550"/>
      <c r="I31" s="553"/>
      <c r="J31" s="551">
        <v>78.28845295981796</v>
      </c>
      <c r="K31" s="551">
        <v>54.012460239226051</v>
      </c>
      <c r="L31" s="551">
        <v>36.034775420250497</v>
      </c>
      <c r="M31" s="551">
        <v>29.473366479326188</v>
      </c>
      <c r="N31" s="551">
        <v>12.532335389588452</v>
      </c>
      <c r="O31" s="552"/>
      <c r="P31" s="561">
        <v>3754</v>
      </c>
      <c r="Q31" s="561">
        <v>6778.9363385465576</v>
      </c>
      <c r="R31" s="562">
        <v>0.55377419295913888</v>
      </c>
      <c r="S31" s="552"/>
      <c r="V31" s="518"/>
      <c r="W31" s="518">
        <v>1.1546880350242896</v>
      </c>
      <c r="X31" s="3">
        <v>1944</v>
      </c>
      <c r="Z31" s="4">
        <v>3.526512906905706</v>
      </c>
      <c r="AA31" s="545">
        <v>0.72906509990882629</v>
      </c>
      <c r="AB31" s="545">
        <v>0.60994762849202355</v>
      </c>
      <c r="AC31" s="545">
        <v>2.1574403965161117</v>
      </c>
      <c r="AD31" s="545">
        <v>3.0059781988744635E-2</v>
      </c>
      <c r="AE31" s="201">
        <v>0.20673824799596019</v>
      </c>
      <c r="AF31" s="201">
        <v>0.17296055468777921</v>
      </c>
      <c r="AG31" s="201">
        <v>0.6117772580078632</v>
      </c>
      <c r="AH31" s="201">
        <v>8.5239393083974876E-3</v>
      </c>
    </row>
    <row r="32" spans="1:34">
      <c r="A32" s="3">
        <v>1945</v>
      </c>
      <c r="B32" s="518"/>
      <c r="C32" s="518"/>
      <c r="D32" s="518"/>
      <c r="E32" s="549">
        <v>4.6087779637067889</v>
      </c>
      <c r="F32" s="549">
        <v>4.0200754175087496</v>
      </c>
      <c r="G32" s="549">
        <v>1.2692739975014513</v>
      </c>
      <c r="H32" s="550"/>
      <c r="I32" s="553"/>
      <c r="J32" s="551">
        <v>86.921012364748208</v>
      </c>
      <c r="K32" s="551">
        <v>68.365925920481558</v>
      </c>
      <c r="L32" s="551">
        <v>47.738507221140452</v>
      </c>
      <c r="M32" s="551">
        <v>39.116668661173328</v>
      </c>
      <c r="N32" s="551">
        <v>14.42725004138661</v>
      </c>
      <c r="O32" s="554"/>
      <c r="P32" s="555">
        <v>3086</v>
      </c>
      <c r="Q32" s="555">
        <v>6847.2234647645901</v>
      </c>
      <c r="R32" s="566">
        <v>0.45069363018168968</v>
      </c>
      <c r="S32" s="552"/>
      <c r="U32" s="518"/>
      <c r="V32" s="518">
        <v>4.7743611214708341</v>
      </c>
      <c r="W32" s="518">
        <v>1.5093074368221844</v>
      </c>
      <c r="X32" s="3">
        <v>1945</v>
      </c>
      <c r="Z32" s="4">
        <v>4.6087779637067889</v>
      </c>
      <c r="AA32" s="545">
        <v>0.43985684437488032</v>
      </c>
      <c r="AB32" s="545">
        <v>0.76729869742462431</v>
      </c>
      <c r="AC32" s="545">
        <v>3.2222671061083208</v>
      </c>
      <c r="AD32" s="545">
        <v>0.17935531579896324</v>
      </c>
      <c r="AE32" s="201">
        <v>9.5438931499557067E-2</v>
      </c>
      <c r="AF32" s="201">
        <v>0.16648636655246773</v>
      </c>
      <c r="AG32" s="201">
        <v>0.69915867752428829</v>
      </c>
      <c r="AH32" s="201">
        <v>3.8916024423686871E-2</v>
      </c>
    </row>
    <row r="33" spans="1:34">
      <c r="A33" s="567">
        <v>1946</v>
      </c>
      <c r="B33" s="568"/>
      <c r="C33" s="568"/>
      <c r="D33" s="568"/>
      <c r="E33" s="549"/>
      <c r="F33" s="549"/>
      <c r="G33" s="549"/>
      <c r="H33" s="550"/>
      <c r="I33" s="553"/>
      <c r="J33" s="551">
        <v>88.960146484436095</v>
      </c>
      <c r="K33" s="551">
        <v>70.100854345371545</v>
      </c>
      <c r="L33" s="551">
        <v>50.354824527201643</v>
      </c>
      <c r="M33" s="551">
        <v>37.369318147535637</v>
      </c>
      <c r="N33" s="551">
        <v>16.851225015152142</v>
      </c>
      <c r="O33" s="554"/>
      <c r="P33" s="555">
        <v>1351</v>
      </c>
      <c r="Q33" s="555">
        <v>6834.1310238173328</v>
      </c>
      <c r="R33" s="566">
        <v>0.19768424036526205</v>
      </c>
      <c r="S33" s="552"/>
      <c r="U33" s="518"/>
      <c r="V33" s="518"/>
      <c r="W33" s="518"/>
      <c r="X33" s="3">
        <v>1946</v>
      </c>
      <c r="Z33" s="4"/>
      <c r="AA33" s="545">
        <v>1.2782581142550837</v>
      </c>
      <c r="AB33" s="545">
        <v>0.60374228504082295</v>
      </c>
      <c r="AC33" s="545">
        <v>2.3334440950753197</v>
      </c>
      <c r="AD33" s="545">
        <v>0.13460728505712002</v>
      </c>
      <c r="AE33" s="201">
        <v>0.62928073107630922</v>
      </c>
      <c r="AF33" s="201">
        <v>6.3371157034869174E-2</v>
      </c>
      <c r="AG33" s="201">
        <v>0.29587014689693275</v>
      </c>
      <c r="AH33" s="201">
        <v>1.1477964991888875E-2</v>
      </c>
    </row>
    <row r="34" spans="1:34" s="8" customFormat="1">
      <c r="A34" s="3">
        <v>1947</v>
      </c>
      <c r="B34" s="518"/>
      <c r="C34" s="518"/>
      <c r="D34" s="518"/>
      <c r="E34" s="518">
        <v>4.0913255951499039</v>
      </c>
      <c r="F34" s="518">
        <v>2.574865647862997</v>
      </c>
      <c r="G34" s="518">
        <v>0.89682157332537371</v>
      </c>
      <c r="I34" s="553"/>
      <c r="J34" s="560">
        <v>65.602499339075209</v>
      </c>
      <c r="K34" s="560">
        <v>42.023508394579309</v>
      </c>
      <c r="L34" s="560">
        <v>23.265038089938574</v>
      </c>
      <c r="M34" s="560">
        <v>14.711088451134611</v>
      </c>
      <c r="N34" s="560">
        <v>4.0012455689222737</v>
      </c>
      <c r="O34" s="554"/>
      <c r="P34" s="569">
        <v>2780</v>
      </c>
      <c r="Q34" s="569">
        <v>6704.6353576707907</v>
      </c>
      <c r="R34" s="570">
        <v>0.41463850779288014</v>
      </c>
      <c r="S34" s="559"/>
      <c r="U34" s="518">
        <v>3.294674514626208</v>
      </c>
      <c r="V34" s="518">
        <v>2.043873554422452</v>
      </c>
      <c r="W34" s="518">
        <v>0.70728504983573959</v>
      </c>
      <c r="X34" s="3">
        <v>1947</v>
      </c>
      <c r="Z34" s="4">
        <v>4.0913255951499039</v>
      </c>
      <c r="AA34" s="545">
        <v>2.116659384135287</v>
      </c>
      <c r="AB34" s="545">
        <v>0.44018587265702158</v>
      </c>
      <c r="AC34" s="545">
        <v>1.4446210840423186</v>
      </c>
      <c r="AD34" s="545">
        <v>8.9859254315276804E-2</v>
      </c>
      <c r="AE34" s="201">
        <v>0.51735295441763385</v>
      </c>
      <c r="AF34" s="571">
        <v>0.10759003712118234</v>
      </c>
      <c r="AG34" s="571">
        <v>0.35309364909868252</v>
      </c>
      <c r="AH34" s="571">
        <v>2.1963359362501291E-2</v>
      </c>
    </row>
    <row r="35" spans="1:34">
      <c r="A35" s="567">
        <v>1948</v>
      </c>
      <c r="B35" s="568"/>
      <c r="C35" s="568"/>
      <c r="D35" s="568"/>
      <c r="E35" s="572"/>
      <c r="F35" s="572"/>
      <c r="G35" s="572"/>
      <c r="I35" s="556"/>
      <c r="J35" s="557">
        <v>73.521167414402839</v>
      </c>
      <c r="K35" s="557">
        <v>47.459976077214492</v>
      </c>
      <c r="L35" s="557">
        <v>25.397407587423409</v>
      </c>
      <c r="M35" s="557">
        <v>15.144252755453763</v>
      </c>
      <c r="N35" s="557">
        <v>4.0845396432288066</v>
      </c>
      <c r="O35" s="554"/>
      <c r="P35" s="555">
        <v>288</v>
      </c>
      <c r="Q35" s="555">
        <v>6425.9656110027372</v>
      </c>
      <c r="R35" s="566">
        <v>4.4818167017090398E-2</v>
      </c>
      <c r="S35" s="552"/>
      <c r="X35" s="3">
        <v>1948</v>
      </c>
      <c r="Z35" s="4"/>
      <c r="AA35" s="545">
        <v>2.2415907986430748</v>
      </c>
      <c r="AB35" s="545">
        <v>0.3761665001974126</v>
      </c>
      <c r="AC35" s="545">
        <v>1.268828361100566</v>
      </c>
      <c r="AD35" s="545">
        <v>8.7422919240008848E-2</v>
      </c>
      <c r="AE35" s="201"/>
    </row>
    <row r="36" spans="1:34">
      <c r="A36" s="3">
        <v>1949</v>
      </c>
      <c r="B36" s="518"/>
      <c r="C36" s="518"/>
      <c r="D36" s="518"/>
      <c r="E36" s="518">
        <v>3.856691563212221</v>
      </c>
      <c r="F36" s="518">
        <v>2.2666860408228691</v>
      </c>
      <c r="G36" s="518">
        <v>0.60716555571104225</v>
      </c>
      <c r="I36" s="553"/>
      <c r="J36" s="560">
        <v>63.59256087390203</v>
      </c>
      <c r="K36" s="560">
        <v>37.729742938278406</v>
      </c>
      <c r="L36" s="560">
        <v>17.632264874726545</v>
      </c>
      <c r="M36" s="560">
        <v>10.093581567408449</v>
      </c>
      <c r="N36" s="560">
        <v>3.8798677220309727</v>
      </c>
      <c r="O36" s="558"/>
      <c r="P36" s="569">
        <v>3186</v>
      </c>
      <c r="Q36" s="569"/>
      <c r="R36" s="570">
        <v>0.49580097262656248</v>
      </c>
      <c r="S36" s="552"/>
      <c r="U36" s="518">
        <v>3.0458107909903145</v>
      </c>
      <c r="V36" s="518">
        <v>1.76044838003717</v>
      </c>
      <c r="W36" s="518">
        <v>0.49498318161130545</v>
      </c>
      <c r="X36" s="3">
        <v>1949</v>
      </c>
      <c r="Z36" s="4">
        <v>3.856691563212221</v>
      </c>
      <c r="AA36" s="545">
        <v>2.3665222131508625</v>
      </c>
      <c r="AB36" s="545">
        <v>0.31214712773780368</v>
      </c>
      <c r="AC36" s="545">
        <v>1.0930356381588135</v>
      </c>
      <c r="AD36" s="545">
        <v>8.4986584164740892E-2</v>
      </c>
      <c r="AE36" s="201">
        <v>0.6136145902162311</v>
      </c>
      <c r="AF36" s="201">
        <v>8.0936502860451134E-2</v>
      </c>
      <c r="AG36" s="201">
        <v>0.28341276979080721</v>
      </c>
      <c r="AH36" s="201">
        <v>2.2036137132510528E-2</v>
      </c>
    </row>
    <row r="37" spans="1:34">
      <c r="A37" s="3">
        <v>1950</v>
      </c>
      <c r="B37" s="518"/>
      <c r="C37" s="518"/>
      <c r="D37" s="518"/>
      <c r="E37" s="518"/>
      <c r="F37" s="518"/>
      <c r="G37" s="518"/>
      <c r="I37" s="552"/>
      <c r="J37" s="552"/>
      <c r="K37" s="552"/>
      <c r="L37" s="552"/>
      <c r="M37" s="552"/>
      <c r="N37" s="552"/>
      <c r="O37" s="552"/>
      <c r="P37" s="552"/>
      <c r="Q37" s="552"/>
      <c r="R37" s="552"/>
      <c r="S37" s="552"/>
      <c r="W37" s="518"/>
      <c r="X37" s="3">
        <v>1950</v>
      </c>
      <c r="Z37" s="4"/>
    </row>
    <row r="38" spans="1:34">
      <c r="A38" s="3">
        <v>1951</v>
      </c>
      <c r="I38" s="552"/>
      <c r="J38" s="552"/>
      <c r="K38" s="552"/>
      <c r="L38" s="552"/>
      <c r="M38" s="552"/>
      <c r="N38" s="552"/>
      <c r="O38" s="552"/>
      <c r="P38" s="552"/>
      <c r="Q38" s="552"/>
      <c r="R38" s="552"/>
      <c r="S38" s="552"/>
      <c r="X38" s="3">
        <v>1951</v>
      </c>
      <c r="Z38" s="4"/>
    </row>
    <row r="39" spans="1:34">
      <c r="A39" s="3">
        <v>1952</v>
      </c>
      <c r="B39" s="518"/>
      <c r="C39" s="518"/>
      <c r="D39" s="518"/>
      <c r="E39" s="518"/>
      <c r="F39" s="518"/>
      <c r="G39" s="518"/>
      <c r="I39" s="552"/>
      <c r="J39" s="552"/>
      <c r="K39" s="552"/>
      <c r="L39" s="553"/>
      <c r="M39" s="552"/>
      <c r="N39" s="552"/>
      <c r="O39" s="552"/>
      <c r="P39" s="552"/>
      <c r="Q39" s="552"/>
      <c r="R39" s="552"/>
      <c r="S39" s="552"/>
      <c r="X39" s="3">
        <v>1952</v>
      </c>
      <c r="Z39" s="4"/>
    </row>
    <row r="40" spans="1:34">
      <c r="A40" s="3">
        <v>1953</v>
      </c>
      <c r="B40" s="518"/>
      <c r="C40" s="518"/>
      <c r="D40" s="518"/>
      <c r="E40" s="518"/>
      <c r="F40" s="518"/>
      <c r="G40" s="518"/>
      <c r="I40" s="552"/>
      <c r="J40" s="552"/>
      <c r="K40" s="552"/>
      <c r="L40" s="553"/>
      <c r="M40" s="552"/>
      <c r="N40" s="552"/>
      <c r="O40" s="552"/>
      <c r="P40" s="552"/>
      <c r="Q40" s="552"/>
      <c r="R40" s="552"/>
      <c r="S40" s="552"/>
      <c r="X40" s="3">
        <v>1953</v>
      </c>
      <c r="Z40" s="4"/>
    </row>
    <row r="41" spans="1:34">
      <c r="A41" s="3">
        <v>1954</v>
      </c>
      <c r="B41" s="518"/>
      <c r="C41" s="518"/>
      <c r="D41" s="518"/>
      <c r="E41" s="518"/>
      <c r="F41" s="518"/>
      <c r="G41" s="518"/>
      <c r="I41" s="552"/>
      <c r="J41" s="552"/>
      <c r="K41" s="552"/>
      <c r="L41" s="553"/>
      <c r="M41" s="552"/>
      <c r="N41" s="552"/>
      <c r="O41" s="552"/>
      <c r="P41" s="552"/>
      <c r="Q41" s="552"/>
      <c r="R41" s="552"/>
      <c r="S41" s="552"/>
      <c r="X41" s="3">
        <v>1954</v>
      </c>
    </row>
    <row r="42" spans="1:34">
      <c r="A42" s="3">
        <v>1955</v>
      </c>
      <c r="B42" s="518"/>
      <c r="C42" s="518"/>
      <c r="D42" s="518"/>
      <c r="E42" s="518"/>
      <c r="F42" s="518"/>
      <c r="G42" s="518"/>
      <c r="L42" s="4"/>
      <c r="X42" s="3">
        <v>1955</v>
      </c>
    </row>
    <row r="43" spans="1:34">
      <c r="A43" s="3">
        <v>1956</v>
      </c>
      <c r="B43" s="518"/>
      <c r="C43" s="518"/>
      <c r="D43" s="518"/>
      <c r="E43" s="518"/>
      <c r="F43" s="518"/>
      <c r="G43" s="518"/>
      <c r="L43" s="4"/>
      <c r="X43" s="3">
        <v>1956</v>
      </c>
    </row>
    <row r="44" spans="1:34">
      <c r="A44" s="3">
        <v>1957</v>
      </c>
      <c r="B44" s="518"/>
      <c r="C44" s="518"/>
      <c r="D44" s="518"/>
      <c r="E44" s="518"/>
      <c r="F44" s="518"/>
      <c r="G44" s="518"/>
      <c r="H44" s="4"/>
      <c r="X44" s="3">
        <v>1957</v>
      </c>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M328"/>
  <sheetViews>
    <sheetView workbookViewId="0">
      <selection sqref="A1:XFD1048576"/>
    </sheetView>
  </sheetViews>
  <sheetFormatPr baseColWidth="10" defaultRowHeight="13" x14ac:dyDescent="0"/>
  <cols>
    <col min="3" max="4" width="12" bestFit="1" customWidth="1"/>
    <col min="5" max="5" width="12.7109375" style="175" bestFit="1" customWidth="1"/>
    <col min="6" max="6" width="11.42578125" bestFit="1" customWidth="1"/>
    <col min="7" max="7" width="12.42578125" bestFit="1" customWidth="1"/>
    <col min="21" max="21" width="10.7109375" style="175"/>
    <col min="26" max="26" width="11" customWidth="1"/>
    <col min="30" max="30" width="12.42578125" bestFit="1" customWidth="1"/>
    <col min="35" max="35" width="10.7109375" style="175"/>
    <col min="36" max="36" width="11.42578125" style="175" bestFit="1" customWidth="1"/>
    <col min="37" max="39" width="10.7109375" style="175"/>
    <col min="42" max="42" width="10.7109375" style="175"/>
    <col min="58" max="58" width="12" bestFit="1" customWidth="1"/>
  </cols>
  <sheetData>
    <row r="1" spans="1:143" s="175" customFormat="1" ht="15">
      <c r="A1" s="175" t="s">
        <v>476</v>
      </c>
      <c r="H1" s="175" t="s">
        <v>479</v>
      </c>
      <c r="J1" s="175" t="s">
        <v>482</v>
      </c>
      <c r="P1" s="175" t="s">
        <v>483</v>
      </c>
      <c r="V1" s="175" t="s">
        <v>484</v>
      </c>
      <c r="AA1" s="175" t="s">
        <v>488</v>
      </c>
      <c r="AD1" s="155" t="s">
        <v>490</v>
      </c>
      <c r="AI1" s="155" t="s">
        <v>491</v>
      </c>
      <c r="AN1" s="155" t="s">
        <v>156</v>
      </c>
      <c r="AQ1" s="180" t="s">
        <v>485</v>
      </c>
      <c r="AR1" s="179" t="s">
        <v>487</v>
      </c>
      <c r="AS1" s="180" t="s">
        <v>485</v>
      </c>
    </row>
    <row r="2" spans="1:143">
      <c r="B2" t="s">
        <v>22</v>
      </c>
      <c r="C2" t="s">
        <v>443</v>
      </c>
      <c r="D2" t="s">
        <v>797</v>
      </c>
      <c r="E2" s="175" t="s">
        <v>481</v>
      </c>
      <c r="G2" t="s">
        <v>478</v>
      </c>
      <c r="K2" s="175" t="s">
        <v>22</v>
      </c>
      <c r="L2" s="175" t="s">
        <v>443</v>
      </c>
      <c r="M2" s="175" t="s">
        <v>797</v>
      </c>
      <c r="N2" s="175" t="s">
        <v>481</v>
      </c>
      <c r="P2" s="175" t="s">
        <v>22</v>
      </c>
      <c r="Q2" s="175" t="s">
        <v>443</v>
      </c>
      <c r="R2" s="175" t="s">
        <v>797</v>
      </c>
      <c r="S2" s="175" t="s">
        <v>481</v>
      </c>
      <c r="T2" t="s">
        <v>156</v>
      </c>
      <c r="V2" s="175" t="s">
        <v>22</v>
      </c>
      <c r="W2" s="175" t="s">
        <v>443</v>
      </c>
      <c r="X2" s="175" t="s">
        <v>797</v>
      </c>
      <c r="Y2" s="175" t="s">
        <v>481</v>
      </c>
      <c r="AA2" s="175" t="s">
        <v>22</v>
      </c>
      <c r="AB2" s="175" t="s">
        <v>443</v>
      </c>
      <c r="AC2" s="175" t="s">
        <v>797</v>
      </c>
      <c r="AD2" s="175" t="s">
        <v>22</v>
      </c>
      <c r="AE2" s="175" t="s">
        <v>443</v>
      </c>
      <c r="AF2" s="175" t="s">
        <v>480</v>
      </c>
      <c r="AG2" s="175" t="s">
        <v>481</v>
      </c>
      <c r="AH2" s="175" t="s">
        <v>156</v>
      </c>
      <c r="AI2" s="175" t="s">
        <v>22</v>
      </c>
      <c r="AJ2" s="175" t="s">
        <v>443</v>
      </c>
      <c r="AK2" s="175" t="s">
        <v>480</v>
      </c>
      <c r="AL2" s="175" t="s">
        <v>481</v>
      </c>
      <c r="AM2" s="175" t="s">
        <v>156</v>
      </c>
      <c r="AQ2" s="181" t="s">
        <v>486</v>
      </c>
      <c r="AS2" s="181" t="s">
        <v>489</v>
      </c>
      <c r="AV2" s="197"/>
      <c r="AW2" s="197"/>
      <c r="AX2" s="197"/>
      <c r="AY2" s="197"/>
      <c r="AZ2" s="197"/>
      <c r="BA2" s="197"/>
      <c r="BB2" s="197"/>
      <c r="BC2" s="197"/>
      <c r="BD2" s="197"/>
      <c r="BE2" s="197" t="s">
        <v>507</v>
      </c>
      <c r="BF2" s="197" t="s">
        <v>508</v>
      </c>
      <c r="BG2" s="197"/>
      <c r="BH2" s="197"/>
      <c r="BI2" s="197"/>
      <c r="BJ2" s="197"/>
      <c r="BK2" s="197"/>
      <c r="BL2" s="197"/>
      <c r="BM2" s="197"/>
      <c r="BN2" s="197"/>
      <c r="BO2" s="197"/>
      <c r="BP2" s="197"/>
      <c r="BQ2" s="197"/>
      <c r="BR2" s="197"/>
      <c r="BS2" s="197"/>
      <c r="BT2" s="197"/>
      <c r="BU2" s="197"/>
      <c r="BV2" s="197"/>
      <c r="BW2" s="197"/>
      <c r="BX2" s="197"/>
      <c r="BY2" s="197"/>
      <c r="BZ2" s="197"/>
      <c r="CA2" s="197"/>
      <c r="CB2" s="197"/>
      <c r="CC2" s="197"/>
      <c r="CD2" s="197"/>
      <c r="CE2" s="197"/>
      <c r="CF2" s="197"/>
      <c r="CG2" s="197"/>
      <c r="CH2" s="197"/>
      <c r="CI2" s="197"/>
      <c r="CJ2" s="197"/>
      <c r="CK2" s="197"/>
      <c r="CL2" s="197"/>
      <c r="CM2" s="197"/>
      <c r="CN2" s="197"/>
      <c r="CO2" s="197"/>
      <c r="CP2" s="197"/>
      <c r="CQ2" s="197"/>
      <c r="CR2" s="197"/>
      <c r="CS2" s="197"/>
      <c r="CT2" s="197"/>
      <c r="CU2" s="197"/>
      <c r="CV2" s="197"/>
      <c r="CW2" s="197"/>
      <c r="CX2" s="197"/>
      <c r="CY2" s="197"/>
      <c r="CZ2" s="197"/>
      <c r="DA2" s="197"/>
      <c r="DB2" s="197"/>
      <c r="DC2" s="197"/>
      <c r="DD2" s="197"/>
      <c r="DE2" s="197"/>
      <c r="DF2" s="197"/>
      <c r="DG2" s="197"/>
      <c r="DH2" s="197"/>
      <c r="DI2" s="197"/>
      <c r="DJ2" s="197"/>
      <c r="DK2" s="197"/>
      <c r="DL2" s="197"/>
      <c r="DM2" s="197"/>
      <c r="DN2" s="197"/>
      <c r="DO2" s="197"/>
      <c r="DP2" s="197"/>
      <c r="DQ2" s="197"/>
      <c r="DR2" s="197"/>
      <c r="DS2" s="197"/>
      <c r="DT2" s="197"/>
      <c r="DU2" s="197"/>
      <c r="DV2" s="197"/>
      <c r="DW2" s="197"/>
      <c r="DX2" s="197"/>
      <c r="DY2" s="197"/>
      <c r="DZ2" s="197"/>
      <c r="EA2" s="197"/>
      <c r="EB2" s="197"/>
      <c r="EC2" s="197"/>
      <c r="ED2" s="197"/>
      <c r="EE2" s="197"/>
      <c r="EF2" s="197"/>
      <c r="EG2" s="197"/>
      <c r="EH2" s="197"/>
      <c r="EI2" s="197"/>
      <c r="EJ2" s="197"/>
      <c r="EK2" s="197"/>
      <c r="EL2" s="197"/>
      <c r="EM2" s="197"/>
    </row>
    <row r="3" spans="1:143">
      <c r="A3" s="3">
        <v>1920</v>
      </c>
      <c r="H3">
        <v>11.57</v>
      </c>
      <c r="J3" s="3">
        <v>1920</v>
      </c>
      <c r="O3" s="3">
        <v>1920</v>
      </c>
      <c r="R3" s="157">
        <v>703.1591556839652</v>
      </c>
      <c r="T3" s="157">
        <v>6201.4606557651969</v>
      </c>
      <c r="U3" s="3">
        <v>1920</v>
      </c>
      <c r="V3" s="175"/>
      <c r="W3" s="175"/>
      <c r="X3" s="157"/>
      <c r="Y3" s="175"/>
      <c r="Z3" s="3">
        <v>1920</v>
      </c>
      <c r="AA3" s="158"/>
      <c r="AB3" s="158"/>
      <c r="AC3" s="309">
        <v>0.11338605446609941</v>
      </c>
      <c r="AH3" s="183">
        <v>3226.9209999999994</v>
      </c>
      <c r="AI3" s="188"/>
      <c r="AJ3" s="188"/>
      <c r="AK3" s="188"/>
      <c r="AL3" s="188"/>
      <c r="AM3" s="188"/>
      <c r="AN3" s="3">
        <v>1920</v>
      </c>
      <c r="AO3" s="157">
        <v>5516.1739872318967</v>
      </c>
      <c r="AP3" s="157">
        <v>2159.5498006930152</v>
      </c>
      <c r="AQ3" s="177">
        <v>26407.939303718569</v>
      </c>
      <c r="AR3" s="178">
        <v>4.7873651855152035</v>
      </c>
      <c r="AS3" s="182">
        <v>10338.553532224038</v>
      </c>
      <c r="AU3">
        <v>2.5543166383390261</v>
      </c>
      <c r="AW3" s="157">
        <v>1918.8500267681206</v>
      </c>
      <c r="AX3" s="157">
        <v>3596.3575057585936</v>
      </c>
      <c r="AY3" s="156">
        <v>0.55995780007195883</v>
      </c>
      <c r="AZ3">
        <v>0.20888316667916418</v>
      </c>
      <c r="BA3">
        <v>0.60048251522132612</v>
      </c>
      <c r="BB3">
        <v>3596.3575057585936</v>
      </c>
      <c r="BC3" s="199">
        <v>39000</v>
      </c>
      <c r="BD3" s="157">
        <v>84222442.227027595</v>
      </c>
      <c r="BE3" s="211">
        <v>135.10249999999999</v>
      </c>
      <c r="BF3" s="125">
        <v>5768.9717499765038</v>
      </c>
      <c r="BG3">
        <v>0.62339662276440178</v>
      </c>
      <c r="BH3">
        <v>0.8982368200662868</v>
      </c>
    </row>
    <row r="4" spans="1:143">
      <c r="A4" s="3">
        <v>1921</v>
      </c>
      <c r="D4" s="157">
        <v>28357.61203874433</v>
      </c>
      <c r="E4" s="157"/>
      <c r="G4" s="157">
        <v>4127.7455660472096</v>
      </c>
      <c r="H4">
        <v>6.87</v>
      </c>
      <c r="J4" s="3">
        <v>1921</v>
      </c>
      <c r="M4" s="157">
        <v>28357.61203874433</v>
      </c>
      <c r="O4" s="3">
        <v>1921</v>
      </c>
      <c r="R4" s="157">
        <v>428.40387589726942</v>
      </c>
      <c r="T4" s="157">
        <v>5488.3389209312463</v>
      </c>
      <c r="U4" s="3">
        <v>1921</v>
      </c>
      <c r="V4" s="2"/>
      <c r="W4" s="2"/>
      <c r="X4" s="2">
        <v>66.193640240417523</v>
      </c>
      <c r="Y4" s="2"/>
      <c r="Z4" s="3">
        <v>1921</v>
      </c>
      <c r="AA4" s="158"/>
      <c r="AB4" s="158"/>
      <c r="AC4" s="309">
        <v>7.8057110187462517E-2</v>
      </c>
      <c r="AH4" s="183">
        <v>3074.6257645259939</v>
      </c>
      <c r="AI4" s="188"/>
      <c r="AJ4" s="188"/>
      <c r="AK4" s="188"/>
      <c r="AL4" s="188"/>
      <c r="AM4" s="188"/>
      <c r="AN4" s="3">
        <v>1921</v>
      </c>
      <c r="AO4" s="157">
        <v>5616.0228054292893</v>
      </c>
      <c r="AP4" s="157">
        <v>2219.4568385216517</v>
      </c>
      <c r="AQ4" s="177">
        <v>30691.726095629685</v>
      </c>
      <c r="AR4" s="178">
        <v>5.4650287505881323</v>
      </c>
      <c r="AS4" s="182">
        <v>12129.395433210268</v>
      </c>
      <c r="AT4" s="153">
        <v>0.1732197734822758</v>
      </c>
      <c r="AU4" s="195">
        <v>2.5303590986567874</v>
      </c>
      <c r="AW4" s="157">
        <v>16144.544116971641</v>
      </c>
      <c r="AX4" s="157">
        <v>4219.3177382673803</v>
      </c>
      <c r="AY4" s="156">
        <v>0.69146676557731079</v>
      </c>
      <c r="AZ4" s="195">
        <v>0.18298165401094782</v>
      </c>
      <c r="BA4" s="195">
        <v>0.52602268333388158</v>
      </c>
      <c r="BB4" s="195">
        <v>4219.3177382673803</v>
      </c>
      <c r="BC4" s="199">
        <v>39240</v>
      </c>
      <c r="BD4" s="157">
        <v>87091486.343589604</v>
      </c>
      <c r="BE4" s="211">
        <v>140.64590000000001</v>
      </c>
      <c r="BF4" s="125">
        <v>6813.8662640732355</v>
      </c>
      <c r="BG4" s="208">
        <v>0.61922520559497018</v>
      </c>
      <c r="BH4" s="208">
        <v>1.116664436992562</v>
      </c>
    </row>
    <row r="5" spans="1:143">
      <c r="A5" s="3">
        <v>1922</v>
      </c>
      <c r="G5" s="157"/>
      <c r="H5">
        <v>6.7</v>
      </c>
      <c r="J5" s="3">
        <v>1922</v>
      </c>
      <c r="O5" s="3">
        <v>1922</v>
      </c>
      <c r="R5" s="157">
        <v>401.09501736125497</v>
      </c>
      <c r="T5" s="157">
        <v>5448.0124523378709</v>
      </c>
      <c r="U5" s="3">
        <v>1922</v>
      </c>
      <c r="V5" s="2"/>
      <c r="W5" s="2"/>
      <c r="X5" s="2"/>
      <c r="Y5" s="2"/>
      <c r="Z5" s="3">
        <v>1922</v>
      </c>
      <c r="AA5" s="158"/>
      <c r="AB5" s="158"/>
      <c r="AC5" s="309">
        <v>7.362226516004669E-2</v>
      </c>
      <c r="AH5" s="183">
        <v>3610.3923135464233</v>
      </c>
      <c r="AI5" s="188"/>
      <c r="AJ5" s="188"/>
      <c r="AK5" s="188"/>
      <c r="AL5" s="188"/>
      <c r="AM5" s="188"/>
      <c r="AN5" s="3">
        <v>1922</v>
      </c>
      <c r="AO5" s="157">
        <v>5774.7860023152571</v>
      </c>
      <c r="AP5" s="157">
        <v>2289.3683616398994</v>
      </c>
      <c r="AQ5" s="177">
        <v>32840.136869039321</v>
      </c>
      <c r="AR5" s="178">
        <v>5.6868145167410331</v>
      </c>
      <c r="AS5" s="182">
        <v>13019.213233141416</v>
      </c>
      <c r="AT5" s="153">
        <v>7.3360441155610134E-2</v>
      </c>
      <c r="AU5" s="195">
        <v>2.5224363623941737</v>
      </c>
      <c r="AW5" s="157">
        <v>16600.945297144743</v>
      </c>
      <c r="AX5" s="157">
        <v>4528.8487489223671</v>
      </c>
      <c r="AY5" s="156">
        <v>0.61989696770185176</v>
      </c>
      <c r="AZ5" s="195">
        <v>0.17584536950452082</v>
      </c>
      <c r="BA5" s="195">
        <v>0.50550779868386009</v>
      </c>
      <c r="BB5" s="195">
        <v>4528.8487489223671</v>
      </c>
      <c r="BC5" s="199">
        <v>39420</v>
      </c>
      <c r="BD5" s="157">
        <v>90246900.815844834</v>
      </c>
      <c r="BE5" s="211">
        <v>147.98769999999999</v>
      </c>
      <c r="BF5" s="125">
        <v>7426.4479327497047</v>
      </c>
      <c r="BG5" s="208">
        <v>0.6098270384352541</v>
      </c>
      <c r="BH5" s="208">
        <v>1.0165127628522934</v>
      </c>
    </row>
    <row r="6" spans="1:143">
      <c r="A6" s="3">
        <v>1923</v>
      </c>
      <c r="G6" s="157"/>
      <c r="H6">
        <v>8.4600000000000009</v>
      </c>
      <c r="J6" s="3">
        <v>1923</v>
      </c>
      <c r="O6" s="3">
        <v>1923</v>
      </c>
      <c r="R6" s="157">
        <v>521.44873288408598</v>
      </c>
      <c r="T6" s="157">
        <v>6585.9703636077084</v>
      </c>
      <c r="U6" s="3">
        <v>1923</v>
      </c>
      <c r="V6" s="2"/>
      <c r="W6" s="2"/>
      <c r="X6" s="2"/>
      <c r="Y6" s="2"/>
      <c r="Z6" s="3">
        <v>1923</v>
      </c>
      <c r="AA6" s="158"/>
      <c r="AB6" s="158"/>
      <c r="AC6" s="309">
        <v>7.9175687726363103E-2</v>
      </c>
      <c r="AH6" s="183">
        <v>3753.525677031093</v>
      </c>
      <c r="AI6" s="188"/>
      <c r="AJ6" s="188"/>
      <c r="AK6" s="188"/>
      <c r="AL6" s="188"/>
      <c r="AM6" s="188"/>
      <c r="AN6" s="3">
        <v>1923</v>
      </c>
      <c r="AO6" s="157">
        <v>6376.939303327681</v>
      </c>
      <c r="AP6" s="157">
        <v>2536.052792498981</v>
      </c>
      <c r="AQ6" s="177">
        <v>32670.694596883153</v>
      </c>
      <c r="AR6" s="178">
        <v>5.1232563213883173</v>
      </c>
      <c r="AS6" s="182">
        <v>12992.848500544898</v>
      </c>
      <c r="AT6" s="153">
        <v>-2.0250634292865444E-3</v>
      </c>
      <c r="AU6" s="195">
        <v>2.5145136261315599</v>
      </c>
      <c r="AW6" s="157">
        <v>18331.97290692883</v>
      </c>
      <c r="AX6" s="157">
        <v>4519.6775429441541</v>
      </c>
      <c r="AY6" s="156">
        <v>0.59156438821063229</v>
      </c>
      <c r="AZ6" s="195">
        <v>0.19518836015001814</v>
      </c>
      <c r="BA6" s="195">
        <v>0.56111365653908485</v>
      </c>
      <c r="BB6" s="195">
        <v>4519.6775429441541</v>
      </c>
      <c r="BC6" s="199">
        <v>39880</v>
      </c>
      <c r="BD6" s="157">
        <v>101137785.36485936</v>
      </c>
      <c r="BE6" s="211">
        <v>172.29640000000001</v>
      </c>
      <c r="BF6" s="125">
        <v>7699.6363624222022</v>
      </c>
      <c r="BG6" s="208">
        <v>0.58699883088015392</v>
      </c>
      <c r="BH6" s="208">
        <v>1.0077777962924264</v>
      </c>
    </row>
    <row r="7" spans="1:143">
      <c r="A7" s="3">
        <v>1924</v>
      </c>
      <c r="G7" s="157"/>
      <c r="H7">
        <v>10.08</v>
      </c>
      <c r="J7" s="3">
        <v>1924</v>
      </c>
      <c r="O7" s="3">
        <v>1924</v>
      </c>
      <c r="R7" s="157">
        <v>605.47593827985168</v>
      </c>
      <c r="T7" s="157">
        <v>7378.0084331261542</v>
      </c>
      <c r="U7" s="3">
        <v>1924</v>
      </c>
      <c r="V7" s="2"/>
      <c r="W7" s="2"/>
      <c r="X7" s="2"/>
      <c r="Y7" s="2"/>
      <c r="Z7" s="3">
        <v>1924</v>
      </c>
      <c r="AA7" s="158"/>
      <c r="AB7" s="158"/>
      <c r="AC7" s="309">
        <v>8.2064956114898877E-2</v>
      </c>
      <c r="AH7" s="183">
        <v>4179.4635078144374</v>
      </c>
      <c r="AI7" s="188"/>
      <c r="AJ7" s="188"/>
      <c r="AK7" s="188"/>
      <c r="AL7" s="188"/>
      <c r="AM7" s="188"/>
      <c r="AN7" s="3">
        <v>1924</v>
      </c>
      <c r="AO7" s="157">
        <v>7323.4142961433217</v>
      </c>
      <c r="AP7" s="157">
        <v>2921.6631743707558</v>
      </c>
      <c r="AQ7" s="177">
        <v>32940.93817986115</v>
      </c>
      <c r="AR7" s="178">
        <v>4.4980301329133603</v>
      </c>
      <c r="AS7" s="182">
        <v>13141.728996542961</v>
      </c>
      <c r="AT7" s="153">
        <v>1.1458649424860079E-2</v>
      </c>
      <c r="AU7" s="195">
        <v>2.5065908898689457</v>
      </c>
      <c r="AW7" s="157">
        <v>21052.832099728083</v>
      </c>
      <c r="AX7" s="157">
        <v>4571.4669434221632</v>
      </c>
      <c r="AY7" s="156">
        <v>0.54011225420703224</v>
      </c>
      <c r="AZ7" s="195">
        <v>0.22231954221087066</v>
      </c>
      <c r="BA7" s="195">
        <v>0.6391084547980177</v>
      </c>
      <c r="BB7" s="195">
        <v>4571.4669434221632</v>
      </c>
      <c r="BC7" s="199">
        <v>40310</v>
      </c>
      <c r="BD7" s="157">
        <v>117772242.55888517</v>
      </c>
      <c r="BE7" s="211">
        <v>197.93389999999999</v>
      </c>
      <c r="BF7" s="125">
        <v>7683.0351632322127</v>
      </c>
      <c r="BG7" s="208">
        <v>0.59500794234279819</v>
      </c>
      <c r="BH7" s="208">
        <v>0.90773957080367984</v>
      </c>
    </row>
    <row r="8" spans="1:143">
      <c r="A8" s="3">
        <v>1925</v>
      </c>
      <c r="G8" s="157"/>
      <c r="H8">
        <v>11.95</v>
      </c>
      <c r="J8" s="3">
        <v>1925</v>
      </c>
      <c r="M8" s="157"/>
      <c r="O8" s="3">
        <v>1925</v>
      </c>
      <c r="R8" s="157">
        <v>735.31081996840601</v>
      </c>
      <c r="T8" s="157">
        <v>8057.685546624818</v>
      </c>
      <c r="U8" s="3">
        <v>1925</v>
      </c>
      <c r="V8" s="2"/>
      <c r="W8" s="2"/>
      <c r="X8" s="2"/>
      <c r="Y8" s="2"/>
      <c r="Z8" s="3">
        <v>1925</v>
      </c>
      <c r="AA8" s="158"/>
      <c r="AB8" s="158"/>
      <c r="AC8" s="309">
        <v>9.1255834657932397E-2</v>
      </c>
      <c r="AH8" s="183">
        <v>4166.3782073380935</v>
      </c>
      <c r="AI8" s="188"/>
      <c r="AJ8" s="188"/>
      <c r="AK8" s="188"/>
      <c r="AL8" s="188"/>
      <c r="AM8" s="188"/>
      <c r="AN8" s="3">
        <v>1925</v>
      </c>
      <c r="AO8" s="157">
        <v>7874.2326108308926</v>
      </c>
      <c r="AP8" s="157">
        <v>3151.3719016532855</v>
      </c>
      <c r="AQ8" s="177">
        <v>33008.886819279032</v>
      </c>
      <c r="AR8" s="178">
        <v>4.192013171401082</v>
      </c>
      <c r="AS8" s="182">
        <v>13210.592519713848</v>
      </c>
      <c r="AT8" s="153">
        <v>5.2400656861057993E-3</v>
      </c>
      <c r="AU8" s="195">
        <v>2.4986681536063329</v>
      </c>
      <c r="AW8" s="157">
        <v>22636.285531098132</v>
      </c>
      <c r="AX8" s="157">
        <v>4595.4217304875574</v>
      </c>
      <c r="AY8" s="156">
        <v>0.53966986659830896</v>
      </c>
      <c r="AZ8" s="195">
        <v>0.2385488687922642</v>
      </c>
      <c r="BA8" s="195">
        <v>0.68576337199827286</v>
      </c>
      <c r="BB8" s="195">
        <v>4595.4217304875574</v>
      </c>
      <c r="BC8" s="199">
        <v>40610</v>
      </c>
      <c r="BD8" s="157">
        <v>127977212.92613992</v>
      </c>
      <c r="BE8" s="211">
        <v>221.97020000000001</v>
      </c>
      <c r="BF8" s="125">
        <v>7970.5336385890305</v>
      </c>
      <c r="BG8" s="208">
        <v>0.5765513250253409</v>
      </c>
      <c r="BH8" s="208">
        <v>0.93603091897254609</v>
      </c>
    </row>
    <row r="9" spans="1:143">
      <c r="A9" s="3">
        <v>1926</v>
      </c>
      <c r="D9" s="157">
        <v>79099.420721317263</v>
      </c>
      <c r="E9" s="157"/>
      <c r="G9" s="157">
        <v>4650.1717061327017</v>
      </c>
      <c r="H9">
        <v>17.010000000000002</v>
      </c>
      <c r="J9" s="3">
        <v>1926</v>
      </c>
      <c r="M9" s="157">
        <v>79099.420721317263</v>
      </c>
      <c r="O9" s="3">
        <v>1926</v>
      </c>
      <c r="R9" s="157">
        <v>1021.176880439181</v>
      </c>
      <c r="T9" s="157">
        <v>10032.777483570815</v>
      </c>
      <c r="U9" s="3">
        <v>1926</v>
      </c>
      <c r="V9" s="2"/>
      <c r="W9" s="2"/>
      <c r="X9" s="2">
        <v>77.459079065028092</v>
      </c>
      <c r="Y9" s="2"/>
      <c r="Z9" s="3">
        <v>1926</v>
      </c>
      <c r="AA9" s="158"/>
      <c r="AB9" s="158"/>
      <c r="AC9" s="309">
        <v>0.10178406549047961</v>
      </c>
      <c r="AH9" s="183">
        <v>4249.4685099094695</v>
      </c>
      <c r="AI9" s="188"/>
      <c r="AJ9" s="188"/>
      <c r="AK9" s="188"/>
      <c r="AL9" s="188"/>
      <c r="AM9" s="188"/>
      <c r="AN9" s="3">
        <v>1926</v>
      </c>
      <c r="AO9" s="157">
        <v>9218.0557455165526</v>
      </c>
      <c r="AP9" s="157">
        <v>3700.9224954621181</v>
      </c>
      <c r="AQ9" s="177">
        <v>29701.930130603232</v>
      </c>
      <c r="AR9" s="178">
        <v>3.2221469418916846</v>
      </c>
      <c r="AS9" s="182">
        <v>11924.916100931407</v>
      </c>
      <c r="AT9" s="153">
        <v>-9.7321631627336758E-2</v>
      </c>
      <c r="AU9" s="195">
        <v>2.4907454173437191</v>
      </c>
      <c r="AW9" s="157">
        <v>26499.412985346666</v>
      </c>
      <c r="AX9" s="157">
        <v>4148.1877896607884</v>
      </c>
      <c r="AY9" s="156">
        <v>0.47145230280186118</v>
      </c>
      <c r="AZ9" s="195">
        <v>0.31035207829873573</v>
      </c>
      <c r="BA9" s="195">
        <v>0.89217814696975306</v>
      </c>
      <c r="BB9" s="195">
        <v>4148.1877896607884</v>
      </c>
      <c r="BC9" s="199">
        <v>40870</v>
      </c>
      <c r="BD9" s="157">
        <v>151256702.38953677</v>
      </c>
      <c r="BE9" s="211">
        <v>268.54329999999999</v>
      </c>
      <c r="BF9" s="125">
        <v>7364.7515809671204</v>
      </c>
      <c r="BG9" s="208">
        <v>0.56324884065078795</v>
      </c>
      <c r="BH9" s="208">
        <v>0.83702312153387937</v>
      </c>
    </row>
    <row r="10" spans="1:143">
      <c r="A10" s="3">
        <v>1927</v>
      </c>
      <c r="D10" s="157">
        <v>61645.682841218659</v>
      </c>
      <c r="E10" s="157"/>
      <c r="G10" s="157">
        <v>4816.0689719702077</v>
      </c>
      <c r="H10">
        <v>12.8</v>
      </c>
      <c r="J10" s="3">
        <v>1927</v>
      </c>
      <c r="M10" s="157">
        <v>61645.682841218659</v>
      </c>
      <c r="O10" s="3">
        <v>1927</v>
      </c>
      <c r="R10" s="157">
        <v>864.67936951017623</v>
      </c>
      <c r="T10" s="157">
        <v>10117.74941364519</v>
      </c>
      <c r="U10" s="3">
        <v>1927</v>
      </c>
      <c r="V10" s="2"/>
      <c r="W10" s="2"/>
      <c r="X10" s="2">
        <v>71.293111660730062</v>
      </c>
      <c r="Y10" s="2"/>
      <c r="Z10" s="3">
        <v>1927</v>
      </c>
      <c r="AA10" s="158"/>
      <c r="AB10" s="158"/>
      <c r="AC10" s="309">
        <v>8.5461631254084638E-2</v>
      </c>
      <c r="AH10" s="183">
        <v>4153.9705178309732</v>
      </c>
      <c r="AI10" s="188"/>
      <c r="AJ10" s="188"/>
      <c r="AK10" s="188"/>
      <c r="AL10" s="188"/>
      <c r="AM10" s="188"/>
      <c r="AN10" s="3">
        <v>1927</v>
      </c>
      <c r="AO10" s="157">
        <v>9256.6974579155849</v>
      </c>
      <c r="AP10" s="157">
        <v>3723.7649737649731</v>
      </c>
      <c r="AQ10" s="177">
        <v>28569.386404252135</v>
      </c>
      <c r="AR10" s="178">
        <v>3.0863476454901191</v>
      </c>
      <c r="AS10" s="182">
        <v>11492.8332591381</v>
      </c>
      <c r="AT10" s="153">
        <v>-3.6233616919079004E-2</v>
      </c>
      <c r="AU10" s="195">
        <v>2.4858436349049304</v>
      </c>
      <c r="AW10" s="157">
        <v>26610.497439985702</v>
      </c>
      <c r="AX10" s="157">
        <v>3997.8839423818185</v>
      </c>
      <c r="AY10" s="156">
        <v>0.46420944725372892</v>
      </c>
      <c r="AZ10" s="195">
        <v>0.32400756974388012</v>
      </c>
      <c r="BA10" s="195">
        <v>0.9314339854364222</v>
      </c>
      <c r="BB10" s="195">
        <v>3997.8839423818185</v>
      </c>
      <c r="BC10" s="199">
        <v>40940</v>
      </c>
      <c r="BD10" s="157">
        <v>152450938.025938</v>
      </c>
      <c r="BE10" s="211">
        <v>270.3526</v>
      </c>
      <c r="BF10" s="125">
        <v>7089.7452801325571</v>
      </c>
      <c r="BG10" s="208">
        <v>0.56389669648428753</v>
      </c>
      <c r="BH10" s="208">
        <v>0.82321717816033302</v>
      </c>
    </row>
    <row r="11" spans="1:143">
      <c r="A11" s="3">
        <v>1928</v>
      </c>
      <c r="D11" s="157">
        <v>62264.750124872866</v>
      </c>
      <c r="E11" s="157"/>
      <c r="G11" s="157">
        <v>4875.8614036705458</v>
      </c>
      <c r="H11">
        <v>12.77</v>
      </c>
      <c r="J11" s="3">
        <v>1928</v>
      </c>
      <c r="M11" s="157">
        <v>62264.750124872866</v>
      </c>
      <c r="O11" s="3">
        <v>1928</v>
      </c>
      <c r="R11" s="157">
        <v>829.4396534979029</v>
      </c>
      <c r="T11" s="157">
        <v>11045.372221181595</v>
      </c>
      <c r="U11" s="3">
        <v>1928</v>
      </c>
      <c r="V11" s="2"/>
      <c r="W11" s="2"/>
      <c r="X11" s="2">
        <v>75.068451167352222</v>
      </c>
      <c r="Y11" s="2"/>
      <c r="Z11" s="3">
        <v>1928</v>
      </c>
      <c r="AA11" s="158"/>
      <c r="AB11" s="158"/>
      <c r="AC11" s="309">
        <v>7.509386165432208E-2</v>
      </c>
      <c r="AH11" s="183">
        <v>4431.4653105968337</v>
      </c>
      <c r="AI11" s="188"/>
      <c r="AJ11" s="188"/>
      <c r="AK11" s="188"/>
      <c r="AL11" s="188"/>
      <c r="AM11" s="188"/>
      <c r="AN11" s="3">
        <v>1928</v>
      </c>
      <c r="AO11" s="157">
        <v>9895.3830272936921</v>
      </c>
      <c r="AP11" s="157">
        <v>3988.5590294900876</v>
      </c>
      <c r="AQ11" s="177">
        <v>30601.795698908591</v>
      </c>
      <c r="AR11" s="178">
        <v>3.0925327109119429</v>
      </c>
      <c r="AS11" s="182">
        <v>12334.749268101288</v>
      </c>
      <c r="AT11" s="153">
        <v>7.3255740336593655E-2</v>
      </c>
      <c r="AU11" s="195">
        <v>2.4809418524661413</v>
      </c>
      <c r="AW11" s="157">
        <v>28446.545424286902</v>
      </c>
      <c r="AX11" s="157">
        <v>4290.7518903607788</v>
      </c>
      <c r="AY11" s="156">
        <v>0.47083338416946841</v>
      </c>
      <c r="AZ11" s="195">
        <v>0.32335955460439236</v>
      </c>
      <c r="BA11" s="195">
        <v>0.92957111746554943</v>
      </c>
      <c r="BB11" s="195">
        <v>4290.7518903607788</v>
      </c>
      <c r="BC11" s="199">
        <v>41050</v>
      </c>
      <c r="BD11" s="157">
        <v>163730348.16056809</v>
      </c>
      <c r="BE11" s="211">
        <v>295.87310000000002</v>
      </c>
      <c r="BF11" s="125">
        <v>7753.7125975381468</v>
      </c>
      <c r="BG11" s="208">
        <v>0.55338031122318354</v>
      </c>
      <c r="BH11" s="208">
        <v>0.85083147090785594</v>
      </c>
    </row>
    <row r="12" spans="1:143">
      <c r="A12" s="3">
        <v>1929</v>
      </c>
      <c r="D12" s="157">
        <v>58255.667668146241</v>
      </c>
      <c r="E12" s="157"/>
      <c r="G12" s="157">
        <v>5083.3915940790785</v>
      </c>
      <c r="H12">
        <v>11.46</v>
      </c>
      <c r="J12" s="3">
        <v>1929</v>
      </c>
      <c r="M12" s="157">
        <v>58255.667668146241</v>
      </c>
      <c r="O12" s="3">
        <v>1929</v>
      </c>
      <c r="R12" s="157">
        <v>769.66993877795346</v>
      </c>
      <c r="T12" s="157">
        <v>11978.557546477779</v>
      </c>
      <c r="U12" s="3">
        <v>1929</v>
      </c>
      <c r="V12" s="2"/>
      <c r="W12" s="2"/>
      <c r="X12" s="2">
        <v>75.68915548480679</v>
      </c>
      <c r="Y12" s="2"/>
      <c r="Z12" s="3">
        <v>1929</v>
      </c>
      <c r="AA12" s="158"/>
      <c r="AB12" s="158"/>
      <c r="AC12" s="309">
        <v>6.4253975137788619E-2</v>
      </c>
      <c r="AH12" s="183">
        <v>4709.9979626485565</v>
      </c>
      <c r="AI12" s="188"/>
      <c r="AJ12" s="188"/>
      <c r="AK12" s="188"/>
      <c r="AL12" s="188"/>
      <c r="AM12" s="188"/>
      <c r="AN12" s="3">
        <v>1929</v>
      </c>
      <c r="AO12" s="157">
        <v>10689.13201728997</v>
      </c>
      <c r="AP12" s="157">
        <v>4317.0270734640781</v>
      </c>
      <c r="AQ12" s="177">
        <v>31126.638808592652</v>
      </c>
      <c r="AR12" s="178">
        <v>2.9119893699735808</v>
      </c>
      <c r="AS12" s="182">
        <v>12571.136947815552</v>
      </c>
      <c r="AT12" s="153">
        <v>1.9164368450162339E-2</v>
      </c>
      <c r="AU12" s="195">
        <v>2.4760400700273522</v>
      </c>
      <c r="AW12" s="157">
        <v>30728.358734305508</v>
      </c>
      <c r="AX12" s="157">
        <v>4372.9814405158832</v>
      </c>
      <c r="AY12" s="156">
        <v>0.4427378904062616</v>
      </c>
      <c r="AZ12" s="195">
        <v>0.34340784698986471</v>
      </c>
      <c r="BA12" s="195">
        <v>0.98720452674841352</v>
      </c>
      <c r="BB12" s="195">
        <v>4372.9814405158832</v>
      </c>
      <c r="BC12" s="199">
        <v>41230</v>
      </c>
      <c r="BD12" s="157">
        <v>177991026.23892394</v>
      </c>
      <c r="BE12" s="211">
        <v>321.98770000000002</v>
      </c>
      <c r="BF12" s="125">
        <v>7910.7709300148845</v>
      </c>
      <c r="BG12" s="208">
        <v>0.5527882780582114</v>
      </c>
      <c r="BH12" s="208">
        <v>0.80091765324958486</v>
      </c>
    </row>
    <row r="13" spans="1:143">
      <c r="A13" s="3">
        <v>1930</v>
      </c>
      <c r="D13" s="157">
        <v>53671.14118504207</v>
      </c>
      <c r="E13" s="157"/>
      <c r="G13" s="157">
        <v>5367.114118504207</v>
      </c>
      <c r="H13">
        <v>10</v>
      </c>
      <c r="J13" s="3">
        <v>1930</v>
      </c>
      <c r="M13" s="157">
        <v>53671.14118504207</v>
      </c>
      <c r="O13" s="3">
        <v>1930</v>
      </c>
      <c r="P13" s="157"/>
      <c r="R13" s="157">
        <v>627.69959913102321</v>
      </c>
      <c r="T13" s="157">
        <v>11261.62404937083</v>
      </c>
      <c r="U13" s="3">
        <v>1930</v>
      </c>
      <c r="V13" s="2"/>
      <c r="W13" s="2"/>
      <c r="X13" s="2">
        <v>85.504501292247909</v>
      </c>
      <c r="Y13" s="2"/>
      <c r="Z13" s="3">
        <v>1930</v>
      </c>
      <c r="AA13" s="309"/>
      <c r="AB13" s="158"/>
      <c r="AC13" s="309">
        <v>5.5737928772901263E-2</v>
      </c>
      <c r="AH13" s="183">
        <v>4531.5583994232147</v>
      </c>
      <c r="AI13" s="188"/>
      <c r="AJ13" s="188"/>
      <c r="AK13" s="188"/>
      <c r="AL13" s="188"/>
      <c r="AM13" s="188"/>
      <c r="AN13" s="3">
        <v>1930</v>
      </c>
      <c r="AO13" s="157">
        <v>11000.286100303803</v>
      </c>
      <c r="AP13" s="157">
        <v>4451.5056707078611</v>
      </c>
      <c r="AQ13" s="177">
        <v>31778.488284476993</v>
      </c>
      <c r="AR13" s="178">
        <v>2.8888783432277587</v>
      </c>
      <c r="AS13" s="182">
        <v>12859.858326863499</v>
      </c>
      <c r="AT13" s="153">
        <v>2.2967006106644705E-2</v>
      </c>
      <c r="AU13" s="195">
        <v>2.471138287588563</v>
      </c>
      <c r="AW13" s="157">
        <v>31622.842427558367</v>
      </c>
      <c r="AX13" s="157">
        <v>4473.4157319644555</v>
      </c>
      <c r="AY13" s="156">
        <v>0.46928684811020016</v>
      </c>
      <c r="AZ13" s="195">
        <v>0.34615510976578362</v>
      </c>
      <c r="BA13" s="195">
        <v>0.99510216296240084</v>
      </c>
      <c r="BB13" s="195">
        <v>4473.4157319644555</v>
      </c>
      <c r="BC13" s="199">
        <v>41610</v>
      </c>
      <c r="BD13" s="157">
        <v>185227150.95815411</v>
      </c>
      <c r="BE13" s="211">
        <v>319.18770000000001</v>
      </c>
      <c r="BF13" s="125">
        <v>7708.6931977490067</v>
      </c>
      <c r="BG13" s="208">
        <v>0.580307922135327</v>
      </c>
      <c r="BH13" s="208">
        <v>0.80868592381677518</v>
      </c>
    </row>
    <row r="14" spans="1:143">
      <c r="A14" s="3">
        <v>1931</v>
      </c>
      <c r="D14" s="157">
        <v>51032.061541128161</v>
      </c>
      <c r="E14" s="157"/>
      <c r="G14" s="157">
        <v>5103.206154112816</v>
      </c>
      <c r="H14">
        <v>10</v>
      </c>
      <c r="J14" s="3">
        <v>1931</v>
      </c>
      <c r="M14" s="157">
        <v>51032.061541128161</v>
      </c>
      <c r="O14" s="3">
        <v>1931</v>
      </c>
      <c r="P14" s="157"/>
      <c r="R14" s="157">
        <v>510.8002802155014</v>
      </c>
      <c r="T14" s="157">
        <v>10146.237176169379</v>
      </c>
      <c r="U14" s="3">
        <v>1931</v>
      </c>
      <c r="V14" s="2"/>
      <c r="W14" s="2"/>
      <c r="X14" s="2">
        <v>99.906095430484612</v>
      </c>
      <c r="Y14" s="2"/>
      <c r="Z14" s="3">
        <v>1931</v>
      </c>
      <c r="AA14" s="309"/>
      <c r="AB14" s="158"/>
      <c r="AC14" s="309">
        <v>5.0343814297503883E-2</v>
      </c>
      <c r="AH14" s="183">
        <v>4235.2604634495938</v>
      </c>
      <c r="AI14" s="188"/>
      <c r="AJ14" s="188"/>
      <c r="AK14" s="188"/>
      <c r="AL14" s="188"/>
      <c r="AM14" s="188"/>
      <c r="AN14" s="3">
        <v>1931</v>
      </c>
      <c r="AO14" s="157">
        <v>10219.545602453052</v>
      </c>
      <c r="AP14" s="157">
        <v>4143.7816612938414</v>
      </c>
      <c r="AQ14" s="177">
        <v>30721.148770608848</v>
      </c>
      <c r="AR14" s="178">
        <v>3.0061169024222258</v>
      </c>
      <c r="AS14" s="182">
        <v>12456.692091962668</v>
      </c>
      <c r="AT14" s="153">
        <v>-3.1350752446365648E-2</v>
      </c>
      <c r="AU14" s="195">
        <v>2.4662365051497748</v>
      </c>
      <c r="AW14" s="157">
        <v>29378.425008299979</v>
      </c>
      <c r="AX14" s="157">
        <v>4333.1707827619603</v>
      </c>
      <c r="AY14" s="156">
        <v>0.47580495038915277</v>
      </c>
      <c r="AZ14" s="195">
        <v>0.33265506048491805</v>
      </c>
      <c r="BA14" s="195">
        <v>0.95629317860686713</v>
      </c>
      <c r="BB14" s="195">
        <v>4333.1707827619603</v>
      </c>
      <c r="BC14" s="199">
        <v>41860</v>
      </c>
      <c r="BD14" s="157">
        <v>173458700.34176019</v>
      </c>
      <c r="BE14" s="211">
        <v>280.57069999999999</v>
      </c>
      <c r="BF14" s="125">
        <v>7008.9350222485009</v>
      </c>
      <c r="BG14" s="208">
        <v>0.61823526241963334</v>
      </c>
      <c r="BH14" s="208">
        <v>0.76961794208722356</v>
      </c>
    </row>
    <row r="15" spans="1:143">
      <c r="A15" s="3">
        <v>1932</v>
      </c>
      <c r="B15" s="157">
        <v>29736.642630024984</v>
      </c>
      <c r="C15" s="157"/>
      <c r="D15" s="157">
        <v>49485.52930515779</v>
      </c>
      <c r="E15" s="157"/>
      <c r="G15" s="157">
        <v>4948.5529305157788</v>
      </c>
      <c r="H15">
        <v>10</v>
      </c>
      <c r="J15" s="3">
        <v>1932</v>
      </c>
      <c r="K15" s="157">
        <v>29736.642630024984</v>
      </c>
      <c r="M15" s="157">
        <v>49485.52930515779</v>
      </c>
      <c r="O15" s="3">
        <v>1932</v>
      </c>
      <c r="P15" s="157">
        <v>2712.8530898185472</v>
      </c>
      <c r="R15" s="157">
        <v>455.57275938727906</v>
      </c>
      <c r="T15" s="157">
        <v>8904.1631324475566</v>
      </c>
      <c r="U15" s="3">
        <v>1932</v>
      </c>
      <c r="V15" s="2">
        <v>10.961390700302889</v>
      </c>
      <c r="W15" s="2"/>
      <c r="X15" s="2">
        <v>108.62266956372277</v>
      </c>
      <c r="Y15" s="2"/>
      <c r="Z15" s="3">
        <v>1932</v>
      </c>
      <c r="AA15" s="309">
        <v>0.30467243798944688</v>
      </c>
      <c r="AB15" s="158"/>
      <c r="AC15" s="309">
        <v>5.1164017618582448E-2</v>
      </c>
      <c r="AH15" s="183">
        <v>3959.1228619206881</v>
      </c>
      <c r="AI15" s="188"/>
      <c r="AJ15" s="188"/>
      <c r="AK15" s="188"/>
      <c r="AL15" s="188"/>
      <c r="AM15" s="188"/>
      <c r="AN15" s="3">
        <v>1932</v>
      </c>
      <c r="AO15" s="157">
        <v>9159.2298720584786</v>
      </c>
      <c r="AP15" s="157">
        <v>3722.0377596277358</v>
      </c>
      <c r="AQ15" s="177">
        <v>30223.617707536283</v>
      </c>
      <c r="AR15" s="178">
        <v>3.2997990147335079</v>
      </c>
      <c r="AS15" s="182">
        <v>12281.976532020515</v>
      </c>
      <c r="AT15" s="153">
        <v>-1.4025839175625388E-2</v>
      </c>
      <c r="AU15" s="195">
        <v>2.4608105730164733</v>
      </c>
      <c r="AW15" s="157">
        <v>26330.304535796728</v>
      </c>
      <c r="AX15" s="157">
        <v>4272.394426242422</v>
      </c>
      <c r="AY15" s="156">
        <v>0.51456254867580709</v>
      </c>
      <c r="AZ15" s="195">
        <v>0.30304876010176035</v>
      </c>
      <c r="BA15" s="195">
        <v>0.87118308571085601</v>
      </c>
      <c r="BB15" s="195">
        <v>4272.394426242422</v>
      </c>
      <c r="BC15" s="199">
        <v>41860</v>
      </c>
      <c r="BD15" s="157">
        <v>155804500.61801702</v>
      </c>
      <c r="BE15" s="211">
        <v>235.4254</v>
      </c>
      <c r="BF15" s="125">
        <v>6455.7195893966364</v>
      </c>
      <c r="BG15" s="208">
        <v>0.66179987638554294</v>
      </c>
      <c r="BH15" s="208">
        <v>0.77751986217664359</v>
      </c>
    </row>
    <row r="16" spans="1:143">
      <c r="A16" s="3">
        <v>1933</v>
      </c>
      <c r="B16" s="157">
        <v>28316.340457864892</v>
      </c>
      <c r="C16" s="157"/>
      <c r="D16" s="157">
        <v>47260.562250335897</v>
      </c>
      <c r="E16" s="157"/>
      <c r="G16" s="157">
        <v>4726.0562250335897</v>
      </c>
      <c r="H16">
        <v>10</v>
      </c>
      <c r="J16" s="3">
        <v>1933</v>
      </c>
      <c r="K16" s="157">
        <v>28316.340457864892</v>
      </c>
      <c r="M16" s="157">
        <v>47260.562250335897</v>
      </c>
      <c r="O16" s="3">
        <v>1933</v>
      </c>
      <c r="P16" s="157">
        <v>2639.9382870601426</v>
      </c>
      <c r="R16" s="157">
        <v>428.89063345331118</v>
      </c>
      <c r="T16" s="157">
        <v>8736.6671836898586</v>
      </c>
      <c r="U16" s="3">
        <v>1933</v>
      </c>
      <c r="V16" s="2">
        <v>10.726137272473217</v>
      </c>
      <c r="W16" s="2"/>
      <c r="X16" s="2">
        <v>110.19257256752533</v>
      </c>
      <c r="Y16" s="2"/>
      <c r="Z16" s="3">
        <v>1933</v>
      </c>
      <c r="AA16" s="309">
        <v>0.30216766091176506</v>
      </c>
      <c r="AB16" s="158"/>
      <c r="AC16" s="309">
        <v>4.9090874636267511E-2</v>
      </c>
      <c r="AH16" s="183">
        <v>4239.1258295535936</v>
      </c>
      <c r="AI16" s="188"/>
      <c r="AJ16" s="188"/>
      <c r="AK16" s="188"/>
      <c r="AL16" s="188"/>
      <c r="AM16" s="188"/>
      <c r="AN16" s="3">
        <v>1933</v>
      </c>
      <c r="AO16" s="157">
        <v>8768.9759160913891</v>
      </c>
      <c r="AP16" s="157">
        <v>3571.3247407694544</v>
      </c>
      <c r="AQ16" s="177">
        <v>29892.415380310151</v>
      </c>
      <c r="AR16" s="178">
        <v>3.4088832796833759</v>
      </c>
      <c r="AS16" s="182">
        <v>12174.229195128561</v>
      </c>
      <c r="AT16" s="153">
        <v>-8.7728010724531513E-3</v>
      </c>
      <c r="AU16" s="195">
        <v>2.4553846408831705</v>
      </c>
      <c r="AW16" s="157">
        <v>25208.430136917432</v>
      </c>
      <c r="AX16" s="157">
        <v>4234.9135598379398</v>
      </c>
      <c r="AY16" s="156">
        <v>0.49570275582395429</v>
      </c>
      <c r="AZ16" s="195">
        <v>0.29335119977850405</v>
      </c>
      <c r="BA16" s="195">
        <v>0.84330522696810861</v>
      </c>
      <c r="BB16" s="195">
        <v>4234.9135598379398</v>
      </c>
      <c r="BC16" s="199">
        <v>41890</v>
      </c>
      <c r="BD16" s="157">
        <v>149602793.39083245</v>
      </c>
      <c r="BE16" s="211">
        <v>227.8998</v>
      </c>
      <c r="BF16" s="125">
        <v>6451.3230764546488</v>
      </c>
      <c r="BG16" s="208">
        <v>0.65644109117617688</v>
      </c>
      <c r="BH16" s="208">
        <v>0.75513669465112243</v>
      </c>
    </row>
    <row r="17" spans="1:61">
      <c r="A17" s="3">
        <v>1934</v>
      </c>
      <c r="B17" s="157">
        <v>27479.563172679354</v>
      </c>
      <c r="C17" s="157"/>
      <c r="D17" s="157">
        <v>46350.957595567554</v>
      </c>
      <c r="E17" s="157"/>
      <c r="G17" s="157">
        <v>4635.0957595567552</v>
      </c>
      <c r="H17">
        <v>10</v>
      </c>
      <c r="J17" s="3">
        <v>1934</v>
      </c>
      <c r="K17" s="157">
        <v>27479.563172679354</v>
      </c>
      <c r="M17" s="157">
        <v>46350.957595567554</v>
      </c>
      <c r="O17" s="3">
        <v>1934</v>
      </c>
      <c r="P17" s="157">
        <v>2493.6316061830848</v>
      </c>
      <c r="R17" s="157">
        <v>406.57761212331411</v>
      </c>
      <c r="T17" s="157">
        <v>8055.0401131759891</v>
      </c>
      <c r="U17" s="3">
        <v>1934</v>
      </c>
      <c r="V17" s="2">
        <v>11.01989688634937</v>
      </c>
      <c r="W17" s="2"/>
      <c r="X17" s="2">
        <v>114.00272964737027</v>
      </c>
      <c r="Y17" s="2"/>
      <c r="Z17" s="3">
        <v>1934</v>
      </c>
      <c r="AA17" s="309">
        <v>0.30957407674533366</v>
      </c>
      <c r="AB17" s="158"/>
      <c r="AC17" s="309">
        <v>5.0474933260513125E-2</v>
      </c>
      <c r="AH17" s="183">
        <v>4191.7309415971395</v>
      </c>
      <c r="AI17" s="188"/>
      <c r="AJ17" s="188"/>
      <c r="AK17" s="188"/>
      <c r="AL17" s="188"/>
      <c r="AM17" s="188"/>
      <c r="AN17" s="3">
        <v>1934</v>
      </c>
      <c r="AO17" s="157">
        <v>8132.2782710376496</v>
      </c>
      <c r="AP17" s="157">
        <v>3319.3531964411259</v>
      </c>
      <c r="AQ17" s="177">
        <v>28937.356392351441</v>
      </c>
      <c r="AR17" s="178">
        <v>3.5583332773312906</v>
      </c>
      <c r="AS17" s="182">
        <v>11811.364938112447</v>
      </c>
      <c r="AT17" s="153">
        <v>-2.9805932778176336E-2</v>
      </c>
      <c r="AU17" s="195">
        <v>2.4499587087498687</v>
      </c>
      <c r="AW17" s="157">
        <v>23378.096896495997</v>
      </c>
      <c r="AX17" s="157">
        <v>4108.6880109520225</v>
      </c>
      <c r="AY17" s="156">
        <v>0.49852255059767969</v>
      </c>
      <c r="AZ17" s="195">
        <v>0.2810304493878068</v>
      </c>
      <c r="BA17" s="195">
        <v>0.80788640743544793</v>
      </c>
      <c r="BB17" s="195">
        <v>4108.6880109520225</v>
      </c>
      <c r="BC17" s="199">
        <v>41950</v>
      </c>
      <c r="BD17" s="157">
        <v>139246866.59070522</v>
      </c>
      <c r="BE17" s="211">
        <v>206.32679999999999</v>
      </c>
      <c r="BF17" s="125">
        <v>6087.9822307950035</v>
      </c>
      <c r="BG17" s="208">
        <v>0.6748850202237674</v>
      </c>
      <c r="BH17" s="208">
        <v>0.73867775348219711</v>
      </c>
    </row>
    <row r="18" spans="1:61">
      <c r="A18" s="3">
        <v>1935</v>
      </c>
      <c r="B18" s="157">
        <v>24712.470794392524</v>
      </c>
      <c r="C18" s="157"/>
      <c r="D18" s="157">
        <v>43170.445651305447</v>
      </c>
      <c r="E18" s="157"/>
      <c r="G18" s="157">
        <v>4317.0445651305445</v>
      </c>
      <c r="H18">
        <v>10</v>
      </c>
      <c r="J18" s="3">
        <v>1935</v>
      </c>
      <c r="K18" s="157">
        <v>24712.470794392524</v>
      </c>
      <c r="M18" s="157">
        <v>43170.445651305447</v>
      </c>
      <c r="O18" s="3">
        <v>1935</v>
      </c>
      <c r="P18" s="157">
        <v>2282.1606561723261</v>
      </c>
      <c r="R18" s="157">
        <v>427.58616116417392</v>
      </c>
      <c r="T18" s="157">
        <v>7814.0338541529618</v>
      </c>
      <c r="U18" s="3">
        <v>1935</v>
      </c>
      <c r="V18" s="2">
        <v>10.82854124557587</v>
      </c>
      <c r="W18" s="2"/>
      <c r="X18" s="2">
        <v>100.96314982170325</v>
      </c>
      <c r="Y18" s="2"/>
      <c r="Z18" s="3">
        <v>1935</v>
      </c>
      <c r="AA18" s="309">
        <v>0.29205922302978188</v>
      </c>
      <c r="AB18" s="158"/>
      <c r="AC18" s="309">
        <v>5.4720285213113409E-2</v>
      </c>
      <c r="AH18" s="183">
        <v>4085.9311874105861</v>
      </c>
      <c r="AI18" s="188"/>
      <c r="AJ18" s="188"/>
      <c r="AK18" s="188"/>
      <c r="AL18" s="188"/>
      <c r="AM18" s="188"/>
      <c r="AN18" s="3">
        <v>1935</v>
      </c>
      <c r="AO18" s="157">
        <v>7794.2483643387923</v>
      </c>
      <c r="AP18" s="157">
        <v>3188.4409319013798</v>
      </c>
      <c r="AQ18" s="177">
        <v>30244.856408518761</v>
      </c>
      <c r="AR18" s="178">
        <v>3.8804070636110035</v>
      </c>
      <c r="AS18" s="182">
        <v>12372.448714056565</v>
      </c>
      <c r="AT18" s="153">
        <v>4.7503720262984661E-2</v>
      </c>
      <c r="AU18" s="195">
        <v>2.4445327766165663</v>
      </c>
      <c r="AW18" s="157">
        <v>22406.352491135032</v>
      </c>
      <c r="AX18" s="157">
        <v>4303.8659768721654</v>
      </c>
      <c r="AY18" s="156">
        <v>0.53564523044526857</v>
      </c>
      <c r="AZ18" s="195">
        <v>0.25770492208861889</v>
      </c>
      <c r="BA18" s="195">
        <v>0.7408318356183059</v>
      </c>
      <c r="BB18" s="195">
        <v>4303.8659768721654</v>
      </c>
      <c r="BC18" s="199">
        <v>41940</v>
      </c>
      <c r="BD18" s="157">
        <v>133723212.68394387</v>
      </c>
      <c r="BE18" s="211">
        <v>203.63650000000001</v>
      </c>
      <c r="BF18" s="125">
        <v>6554.0169609203595</v>
      </c>
      <c r="BG18" s="208">
        <v>0.65667605112022587</v>
      </c>
      <c r="BH18" s="208">
        <v>0.81569173952896501</v>
      </c>
    </row>
    <row r="19" spans="1:61">
      <c r="A19" s="3">
        <v>1936</v>
      </c>
      <c r="B19" s="157">
        <v>25886.11903064861</v>
      </c>
      <c r="C19" s="157"/>
      <c r="D19" s="157"/>
      <c r="E19" s="157"/>
      <c r="G19" s="157"/>
      <c r="H19">
        <v>10</v>
      </c>
      <c r="J19" s="3">
        <v>1936</v>
      </c>
      <c r="K19" s="157">
        <v>25886.11903064861</v>
      </c>
      <c r="M19" s="157"/>
      <c r="O19" s="3">
        <v>1936</v>
      </c>
      <c r="P19" s="157">
        <v>2300.1844964139286</v>
      </c>
      <c r="R19" s="157">
        <v>461.4868509787272</v>
      </c>
      <c r="T19" s="157">
        <v>8871.8953560874343</v>
      </c>
      <c r="U19" s="3">
        <v>1936</v>
      </c>
      <c r="V19" s="2">
        <v>11.25393161766198</v>
      </c>
      <c r="W19" s="2"/>
      <c r="X19" s="2"/>
      <c r="Y19" s="2"/>
      <c r="Z19" s="3">
        <v>1936</v>
      </c>
      <c r="AA19" s="309">
        <v>0.25926641423195568</v>
      </c>
      <c r="AB19" s="158"/>
      <c r="AC19" s="309">
        <v>5.201671485699827E-2</v>
      </c>
      <c r="AH19" s="183">
        <v>4243.9980672870433</v>
      </c>
      <c r="AI19" s="188"/>
      <c r="AJ19" s="188"/>
      <c r="AK19" s="188"/>
      <c r="AL19" s="188"/>
      <c r="AM19" s="188"/>
      <c r="AN19" s="3">
        <v>1936</v>
      </c>
      <c r="AO19" s="157">
        <v>8720.4849263362394</v>
      </c>
      <c r="AP19" s="157">
        <v>3575.277953099966</v>
      </c>
      <c r="AQ19" s="177">
        <v>31536.841851135538</v>
      </c>
      <c r="AR19" s="178">
        <v>3.6164091925545239</v>
      </c>
      <c r="AS19" s="182">
        <v>12929.668055528238</v>
      </c>
      <c r="AT19" s="153">
        <v>4.503711062779403E-2</v>
      </c>
      <c r="AU19" s="195">
        <v>2.4391068444832635</v>
      </c>
      <c r="AW19" s="157">
        <v>25069.031678168154</v>
      </c>
      <c r="AX19" s="157">
        <v>4497.6996649997573</v>
      </c>
      <c r="AY19" s="156">
        <v>0.55217373749379484</v>
      </c>
      <c r="AZ19" s="195">
        <v>0.276517381401088</v>
      </c>
      <c r="BA19" s="195">
        <v>0.79491255961844198</v>
      </c>
      <c r="BB19" s="195">
        <v>4497.6996649997573</v>
      </c>
      <c r="BC19" s="199">
        <v>41910</v>
      </c>
      <c r="BD19" s="157">
        <v>149839899.01441959</v>
      </c>
      <c r="BE19" s="211">
        <v>233.53380000000001</v>
      </c>
      <c r="BF19" s="125">
        <v>7009.9145884037216</v>
      </c>
      <c r="BG19" s="208">
        <v>0.64161975274850835</v>
      </c>
      <c r="BH19" s="208">
        <v>0.86059342021258955</v>
      </c>
    </row>
    <row r="20" spans="1:61">
      <c r="A20" s="3">
        <v>1937</v>
      </c>
      <c r="B20" s="157">
        <v>32338.894866153871</v>
      </c>
      <c r="C20" s="157"/>
      <c r="D20" s="157">
        <v>46797.846118616842</v>
      </c>
      <c r="E20" s="157"/>
      <c r="G20" s="157">
        <v>4679.7846118616844</v>
      </c>
      <c r="H20">
        <v>10</v>
      </c>
      <c r="J20" s="3">
        <v>1937</v>
      </c>
      <c r="K20" s="157">
        <v>32338.894866153871</v>
      </c>
      <c r="M20" s="157">
        <v>17.363393863716119</v>
      </c>
      <c r="O20" s="3">
        <v>1937</v>
      </c>
      <c r="P20" s="157">
        <v>2800.3900611495351</v>
      </c>
      <c r="Q20" s="157"/>
      <c r="R20" s="157">
        <v>628.54099058654685</v>
      </c>
      <c r="T20" s="157">
        <v>10790.269479659231</v>
      </c>
      <c r="U20" s="3">
        <v>1937</v>
      </c>
      <c r="V20" s="2">
        <v>11.547996586189512</v>
      </c>
      <c r="W20" s="2"/>
      <c r="X20" s="2">
        <v>2.7624918857738791E-2</v>
      </c>
      <c r="Y20" s="2"/>
      <c r="Z20" s="3">
        <v>1937</v>
      </c>
      <c r="AA20" s="309">
        <v>0.2595292051258366</v>
      </c>
      <c r="AB20" s="158"/>
      <c r="AC20" s="309">
        <v>5.825072226151639E-2</v>
      </c>
      <c r="AH20" s="183">
        <v>4486.6367278797989</v>
      </c>
      <c r="AI20" s="188"/>
      <c r="AJ20" s="188"/>
      <c r="AK20" s="188"/>
      <c r="AL20" s="184"/>
      <c r="AM20" s="184"/>
      <c r="AN20" s="3">
        <v>1937</v>
      </c>
      <c r="AO20" s="157">
        <v>10470.249017989172</v>
      </c>
      <c r="AP20" s="157">
        <v>4294.8686829457738</v>
      </c>
      <c r="AQ20" s="177">
        <v>30099.129409372828</v>
      </c>
      <c r="AR20" s="178">
        <v>2.8747290878811795</v>
      </c>
      <c r="AS20" s="182">
        <v>12346.583931494148</v>
      </c>
      <c r="AT20" s="153">
        <v>-4.5096604300277177E-2</v>
      </c>
      <c r="AU20" s="195">
        <v>2.4378507914723517</v>
      </c>
      <c r="AW20" s="157">
        <v>30099.129409372828</v>
      </c>
      <c r="AX20" s="157">
        <v>4294.8686829457738</v>
      </c>
      <c r="AY20" s="156">
        <v>0.51554486866859628</v>
      </c>
      <c r="AZ20" s="195">
        <v>0.3478588658025687</v>
      </c>
      <c r="BA20" s="195">
        <v>1</v>
      </c>
      <c r="BB20" s="195">
        <v>4294.8686829457738</v>
      </c>
      <c r="BC20" s="199">
        <v>41930</v>
      </c>
      <c r="BD20" s="157">
        <v>180083843.8759163</v>
      </c>
      <c r="BE20" s="211">
        <v>283.87979999999999</v>
      </c>
      <c r="BF20" s="125">
        <v>6770.3267350345814</v>
      </c>
      <c r="BG20" s="208">
        <v>0.63436653074969163</v>
      </c>
      <c r="BH20" s="208">
        <v>0.81269241625866917</v>
      </c>
    </row>
    <row r="21" spans="1:61">
      <c r="A21" s="3">
        <v>1938</v>
      </c>
      <c r="B21" s="157">
        <v>43109.479232437479</v>
      </c>
      <c r="C21" s="157"/>
      <c r="D21" s="157">
        <v>48922.293622010708</v>
      </c>
      <c r="E21" s="157"/>
      <c r="G21" s="157">
        <v>4892.2293622010711</v>
      </c>
      <c r="H21">
        <v>10</v>
      </c>
      <c r="J21" s="3">
        <v>1938</v>
      </c>
      <c r="K21" s="157">
        <v>43109.479232437479</v>
      </c>
      <c r="M21" s="157">
        <v>18.533116246605882</v>
      </c>
      <c r="O21" s="3">
        <v>1938</v>
      </c>
      <c r="P21" s="157">
        <v>3146.1888479131499</v>
      </c>
      <c r="Q21" s="157"/>
      <c r="R21" s="157">
        <v>755.92439178007851</v>
      </c>
      <c r="T21" s="157">
        <v>11677.81849609912</v>
      </c>
      <c r="U21" s="3">
        <v>1938</v>
      </c>
      <c r="V21" s="2">
        <v>13.702127022995382</v>
      </c>
      <c r="W21" s="2"/>
      <c r="X21" s="2">
        <v>2.4517156012076047E-2</v>
      </c>
      <c r="Y21" s="2"/>
      <c r="Z21" s="3">
        <v>1938</v>
      </c>
      <c r="AA21" s="309">
        <v>0.26941580304267521</v>
      </c>
      <c r="AB21" s="158"/>
      <c r="AC21" s="309">
        <v>6.4731644187875401E-2</v>
      </c>
      <c r="AH21" s="183">
        <v>4466.2114632983785</v>
      </c>
      <c r="AI21" s="188"/>
      <c r="AJ21" s="188"/>
      <c r="AK21" s="188"/>
      <c r="AL21" s="188"/>
      <c r="AM21" s="188"/>
      <c r="AN21" s="3">
        <v>1938</v>
      </c>
      <c r="AO21" s="157">
        <v>11604.802677600459</v>
      </c>
      <c r="AP21" s="157">
        <v>4762.7135093167699</v>
      </c>
      <c r="AQ21" s="177">
        <v>29366.781528538235</v>
      </c>
      <c r="AR21" s="178">
        <v>2.5305713801770944</v>
      </c>
      <c r="AS21" s="182">
        <v>12052.386498659831</v>
      </c>
      <c r="AT21" s="153">
        <v>-2.3828245486094857E-2</v>
      </c>
      <c r="AU21" s="195">
        <v>2.4365947384614395</v>
      </c>
      <c r="AW21" s="157">
        <v>33360.663816419437</v>
      </c>
      <c r="AX21" s="157">
        <v>4192.529497638001</v>
      </c>
      <c r="AY21" s="156">
        <v>0.51634088511470222</v>
      </c>
      <c r="AZ21" s="195">
        <v>0.39516767155171811</v>
      </c>
      <c r="BA21" s="195">
        <v>1.1360000000000001</v>
      </c>
      <c r="BB21" s="195">
        <v>4192.529497638001</v>
      </c>
      <c r="BC21" s="199">
        <v>41960</v>
      </c>
      <c r="BD21" s="157">
        <v>199843458.85093167</v>
      </c>
      <c r="BE21" s="211">
        <v>317.67660000000001</v>
      </c>
      <c r="BF21" s="125">
        <v>6664.5589696424486</v>
      </c>
      <c r="BG21" s="208">
        <v>0.62907831061819364</v>
      </c>
      <c r="BH21" s="208">
        <v>0.8207895207947884</v>
      </c>
    </row>
    <row r="22" spans="1:61">
      <c r="A22" s="3">
        <v>1939</v>
      </c>
      <c r="B22" s="157">
        <v>44891.413458479161</v>
      </c>
      <c r="C22" s="157"/>
      <c r="D22" s="157">
        <v>54904.057109800429</v>
      </c>
      <c r="E22" s="157"/>
      <c r="G22" s="157">
        <v>5490.4057109800433</v>
      </c>
      <c r="H22">
        <v>10</v>
      </c>
      <c r="J22" s="3">
        <v>1939</v>
      </c>
      <c r="K22" s="157">
        <v>44891.413458479161</v>
      </c>
      <c r="M22" s="157">
        <v>19.353625255537608</v>
      </c>
      <c r="O22" s="3">
        <v>1939</v>
      </c>
      <c r="P22" s="157">
        <v>3332.086215583603</v>
      </c>
      <c r="Q22" s="157"/>
      <c r="R22" s="157">
        <v>851.97403872822122</v>
      </c>
      <c r="T22" s="157">
        <v>12906.570262158297</v>
      </c>
      <c r="U22" s="3">
        <v>1939</v>
      </c>
      <c r="V22" s="2">
        <v>13.472464562450282</v>
      </c>
      <c r="W22" s="2"/>
      <c r="X22" s="2">
        <v>2.2716214785637845E-2</v>
      </c>
      <c r="Y22" s="2"/>
      <c r="Z22" s="3">
        <v>1939</v>
      </c>
      <c r="AA22" s="309">
        <v>0.25816976531349978</v>
      </c>
      <c r="AB22" s="158"/>
      <c r="AC22" s="309">
        <v>6.60108782908954E-2</v>
      </c>
      <c r="AH22" s="183">
        <v>4793.3105011933167</v>
      </c>
      <c r="AI22" s="188"/>
      <c r="AJ22" s="188"/>
      <c r="AK22" s="188"/>
      <c r="AL22" s="188"/>
      <c r="AM22" s="188"/>
      <c r="AN22" s="3">
        <v>1939</v>
      </c>
      <c r="AO22" s="157">
        <v>12352.090566943749</v>
      </c>
      <c r="AP22" s="157">
        <v>5072.0216620131678</v>
      </c>
      <c r="AQ22" s="177">
        <v>29322.55804321136</v>
      </c>
      <c r="AR22" s="178">
        <v>2.3738943528865799</v>
      </c>
      <c r="AS22" s="182">
        <v>12040.443581171465</v>
      </c>
      <c r="AT22" s="153">
        <v>-9.9091723366939721E-4</v>
      </c>
      <c r="AU22" s="195">
        <v>2.4353386854505277</v>
      </c>
      <c r="AW22" s="157">
        <v>35508.914048935927</v>
      </c>
      <c r="AX22" s="157">
        <v>4188.3750479061246</v>
      </c>
      <c r="AY22" s="156">
        <v>0.49547135387878499</v>
      </c>
      <c r="AZ22" s="195">
        <v>0.42124873787413153</v>
      </c>
      <c r="BA22" s="195">
        <v>1.2109760000000003</v>
      </c>
      <c r="BB22" s="195">
        <v>4188.3750479061246</v>
      </c>
      <c r="BC22" s="199">
        <v>41900</v>
      </c>
      <c r="BD22" s="157">
        <v>212517707.63835174</v>
      </c>
      <c r="BG22" s="212">
        <v>0.61040688994928727</v>
      </c>
      <c r="BH22" s="212">
        <v>0.86075563172844316</v>
      </c>
      <c r="BI22" s="201">
        <v>0.52541116816969302</v>
      </c>
    </row>
    <row r="23" spans="1:61">
      <c r="A23" s="3">
        <v>1940</v>
      </c>
      <c r="B23" s="157">
        <v>49008.56310783371</v>
      </c>
      <c r="C23" s="157"/>
      <c r="D23" s="157">
        <v>58850.011143302865</v>
      </c>
      <c r="E23" s="157"/>
      <c r="G23" s="157">
        <v>5885.0011143302863</v>
      </c>
      <c r="H23">
        <v>10</v>
      </c>
      <c r="J23" s="3">
        <v>1940</v>
      </c>
      <c r="K23" s="157">
        <v>49008.56310783371</v>
      </c>
      <c r="M23" s="157">
        <v>14.043978306853809</v>
      </c>
      <c r="O23" s="3">
        <v>1940</v>
      </c>
      <c r="P23" s="157">
        <v>3602.5181584608613</v>
      </c>
      <c r="Q23" s="157"/>
      <c r="R23" s="157">
        <v>885.64493835040366</v>
      </c>
      <c r="T23" s="157">
        <v>11706.653344816814</v>
      </c>
      <c r="U23" s="3">
        <v>1940</v>
      </c>
      <c r="V23" s="2">
        <v>13.603973929383915</v>
      </c>
      <c r="W23" s="2"/>
      <c r="X23" s="2">
        <v>1.5857346097423682E-2</v>
      </c>
      <c r="Y23" s="2"/>
      <c r="Z23" s="3">
        <v>1940</v>
      </c>
      <c r="AA23" s="309">
        <v>0.30773253912535953</v>
      </c>
      <c r="AB23" s="158"/>
      <c r="AC23" s="309">
        <v>7.5653127521925628E-2</v>
      </c>
      <c r="AH23" s="183">
        <v>4042.1678780487805</v>
      </c>
      <c r="AI23" s="188"/>
      <c r="AJ23" s="188"/>
      <c r="AK23" s="188"/>
      <c r="AL23" s="188"/>
      <c r="AM23" s="188"/>
      <c r="AN23" s="3">
        <v>1940</v>
      </c>
      <c r="AO23" s="157">
        <v>11198.413270480467</v>
      </c>
      <c r="AP23" s="157">
        <v>4600.6709555528105</v>
      </c>
      <c r="AQ23" s="177">
        <v>22414.713342397739</v>
      </c>
      <c r="AR23" s="178">
        <v>2.0015972621303373</v>
      </c>
      <c r="AS23" s="182">
        <v>9208.6903885970678</v>
      </c>
      <c r="AT23" s="153">
        <v>-0.23518678306857566</v>
      </c>
      <c r="AU23" s="195">
        <v>2.4340826324396159</v>
      </c>
      <c r="AW23" s="157">
        <v>32192.404366764811</v>
      </c>
      <c r="AX23" s="157">
        <v>3203.324594104392</v>
      </c>
      <c r="AY23" s="156">
        <v>0.48314252416306397</v>
      </c>
      <c r="AZ23" s="195">
        <v>0.49960100311871997</v>
      </c>
      <c r="BA23" s="195">
        <v>1.4362175360000002</v>
      </c>
      <c r="BB23" s="195">
        <v>3203.324594104392</v>
      </c>
      <c r="BC23" s="199">
        <v>41000</v>
      </c>
      <c r="BD23" s="157">
        <v>188627509.17766523</v>
      </c>
    </row>
    <row r="24" spans="1:61">
      <c r="A24" s="3">
        <v>1941</v>
      </c>
      <c r="B24" s="157">
        <v>45464.300317698056</v>
      </c>
      <c r="C24" s="157"/>
      <c r="E24" s="157"/>
      <c r="G24" s="157">
        <v>4391.7954081927292</v>
      </c>
      <c r="H24">
        <v>10</v>
      </c>
      <c r="J24" s="3">
        <v>1941</v>
      </c>
      <c r="K24" s="157">
        <v>45464.300317698056</v>
      </c>
      <c r="O24" s="3">
        <v>1941</v>
      </c>
      <c r="P24" s="157">
        <v>4034.4657274013493</v>
      </c>
      <c r="Q24" s="157"/>
      <c r="R24" s="157">
        <v>911.78195985433172</v>
      </c>
      <c r="T24" s="157">
        <v>15070.655323490886</v>
      </c>
      <c r="U24" s="3">
        <v>1941</v>
      </c>
      <c r="V24" s="2">
        <v>11.268976709583351</v>
      </c>
      <c r="W24" s="2"/>
      <c r="Y24" s="2"/>
      <c r="Z24" s="3">
        <v>1941</v>
      </c>
      <c r="AA24" s="309">
        <v>0.2677034037871438</v>
      </c>
      <c r="AB24" s="158"/>
      <c r="AC24" s="309">
        <v>6.05004852332547E-2</v>
      </c>
      <c r="AH24" s="183">
        <v>3309.3818939393936</v>
      </c>
      <c r="AI24" s="188"/>
      <c r="AJ24" s="188"/>
      <c r="AK24" s="188"/>
      <c r="AL24" s="188"/>
      <c r="AM24" s="188"/>
      <c r="AN24" s="3">
        <v>1941</v>
      </c>
      <c r="AO24" s="157">
        <v>14182.172296968114</v>
      </c>
      <c r="AP24" s="157">
        <v>5829.5040085835017</v>
      </c>
      <c r="AQ24" s="177">
        <v>24200.3386535994</v>
      </c>
      <c r="AR24" s="178">
        <v>1.7063915278178494</v>
      </c>
      <c r="AS24" s="182">
        <v>9947.416251627079</v>
      </c>
      <c r="AT24" s="153">
        <v>8.0220512565474023E-2</v>
      </c>
      <c r="AU24" s="195">
        <v>2.4328265794287032</v>
      </c>
      <c r="AW24" s="157">
        <v>40769.903231436881</v>
      </c>
      <c r="AX24" s="157">
        <v>3460.2969349570353</v>
      </c>
      <c r="AY24" s="156">
        <v>0.54030255265218785</v>
      </c>
      <c r="AZ24" s="195">
        <v>0.58603197665825846</v>
      </c>
      <c r="BA24" s="195">
        <v>1.684683169728</v>
      </c>
      <c r="BB24" s="195">
        <v>3460.2969349570353</v>
      </c>
      <c r="BC24" s="199">
        <v>39600</v>
      </c>
      <c r="BD24" s="157">
        <v>230848358.73990667</v>
      </c>
    </row>
    <row r="25" spans="1:61">
      <c r="A25" s="3">
        <v>1942</v>
      </c>
      <c r="B25" s="157"/>
      <c r="C25" s="157"/>
      <c r="D25" s="157">
        <v>43917.954081927295</v>
      </c>
      <c r="H25">
        <v>10</v>
      </c>
      <c r="J25" s="3">
        <v>1942</v>
      </c>
      <c r="K25" s="157"/>
      <c r="M25" s="157">
        <v>12.854538488658324</v>
      </c>
      <c r="O25" s="3">
        <v>1942</v>
      </c>
      <c r="P25" s="157">
        <v>5214.3545308218036</v>
      </c>
      <c r="Q25" s="157"/>
      <c r="R25" s="157">
        <v>1058.2280003456326</v>
      </c>
      <c r="T25" s="157">
        <v>20159.588497517558</v>
      </c>
      <c r="U25" s="3">
        <v>1942</v>
      </c>
      <c r="V25" s="2"/>
      <c r="W25" s="2"/>
      <c r="X25" s="2">
        <v>1.2147229599348955E-2</v>
      </c>
      <c r="Y25" s="2"/>
      <c r="Z25" s="3">
        <v>1942</v>
      </c>
      <c r="AA25" s="309">
        <v>0.25865381783283409</v>
      </c>
      <c r="AB25" s="158"/>
      <c r="AC25" s="309">
        <v>5.2492539739883201E-2</v>
      </c>
      <c r="AH25" s="183">
        <v>2981.4608375634512</v>
      </c>
      <c r="AI25" s="188"/>
      <c r="AJ25" s="188"/>
      <c r="AK25" s="188"/>
      <c r="AL25" s="188"/>
      <c r="AM25" s="188"/>
      <c r="AN25" s="3">
        <v>1942</v>
      </c>
      <c r="AO25" s="157">
        <v>19034.241848808004</v>
      </c>
      <c r="AP25" s="157">
        <v>7827.9620689634676</v>
      </c>
      <c r="AQ25" s="177">
        <v>27044.020840334666</v>
      </c>
      <c r="AR25" s="178">
        <v>1.4208089324045372</v>
      </c>
      <c r="AS25" s="182">
        <v>11122.038430107197</v>
      </c>
      <c r="AT25" s="153">
        <v>0.11808314327732972</v>
      </c>
      <c r="AU25" s="195">
        <v>2.4315705264177918</v>
      </c>
      <c r="AW25" s="157">
        <v>54718.288708533619</v>
      </c>
      <c r="AX25" s="157">
        <v>3868.8996737096718</v>
      </c>
      <c r="AY25" s="156">
        <v>0.60018337634612429</v>
      </c>
      <c r="AZ25" s="195">
        <v>0.70382440396656853</v>
      </c>
      <c r="BA25" s="195">
        <v>2.0233044868433283</v>
      </c>
      <c r="BB25" s="195">
        <v>3868.8996737096718</v>
      </c>
      <c r="BC25" s="199">
        <v>39400</v>
      </c>
      <c r="BD25" s="157">
        <v>308421705.51716059</v>
      </c>
    </row>
    <row r="26" spans="1:61">
      <c r="A26" s="3">
        <v>1943</v>
      </c>
      <c r="B26" s="157"/>
      <c r="C26" s="157"/>
      <c r="H26">
        <v>10</v>
      </c>
      <c r="J26" s="3">
        <v>1943</v>
      </c>
      <c r="K26" s="157"/>
      <c r="O26" s="3">
        <v>1943</v>
      </c>
      <c r="P26" s="157">
        <v>7008.3670770807639</v>
      </c>
      <c r="Q26" s="157"/>
      <c r="R26" s="157">
        <v>1298.8095695850789</v>
      </c>
      <c r="T26" s="157">
        <v>24112.41033174223</v>
      </c>
      <c r="U26" s="3">
        <v>1943</v>
      </c>
      <c r="V26" s="2"/>
      <c r="W26" s="2"/>
      <c r="X26" s="2"/>
      <c r="Y26" s="2"/>
      <c r="Z26" s="3">
        <v>1943</v>
      </c>
      <c r="AA26" s="309">
        <v>0.29065394046711124</v>
      </c>
      <c r="AB26" s="158"/>
      <c r="AC26" s="309">
        <v>5.3864775512520655E-2</v>
      </c>
      <c r="AH26" s="183">
        <v>2860.1412307692308</v>
      </c>
      <c r="AI26" s="188"/>
      <c r="AJ26" s="188"/>
      <c r="AK26" s="188"/>
      <c r="AL26" s="188"/>
      <c r="AM26" s="188"/>
      <c r="AN26" s="3">
        <v>1943</v>
      </c>
      <c r="AO26" s="157">
        <v>23679.970392300445</v>
      </c>
      <c r="AP26" s="157">
        <v>9743.5828372882261</v>
      </c>
      <c r="AQ26" s="177">
        <v>27089.141266067185</v>
      </c>
      <c r="AR26" s="178">
        <v>1.1439685446091281</v>
      </c>
      <c r="AS26" s="182">
        <v>11146.352277651091</v>
      </c>
      <c r="AT26" s="153">
        <v>2.1860963434612302E-3</v>
      </c>
      <c r="AU26" s="195">
        <v>2.4303144734068796</v>
      </c>
      <c r="AW26" s="157">
        <v>68073.499686911193</v>
      </c>
      <c r="AX26" s="157">
        <v>3877.3574611395866</v>
      </c>
      <c r="AY26" s="156">
        <v>0.60320757090462274</v>
      </c>
      <c r="AZ26" s="195">
        <v>0.87414990972647821</v>
      </c>
      <c r="BA26" s="195">
        <v>2.5129441726594144</v>
      </c>
      <c r="BB26" s="195">
        <v>3877.3574611395866</v>
      </c>
      <c r="BC26" s="199">
        <v>39000</v>
      </c>
      <c r="BD26" s="157">
        <v>379999730.65424085</v>
      </c>
    </row>
    <row r="27" spans="1:61">
      <c r="A27" s="3">
        <v>1944</v>
      </c>
      <c r="B27" s="157"/>
      <c r="C27" s="157"/>
      <c r="H27">
        <v>10</v>
      </c>
      <c r="J27" s="3">
        <v>1944</v>
      </c>
      <c r="K27" s="157"/>
      <c r="O27" s="3">
        <v>1944</v>
      </c>
      <c r="P27" s="157">
        <v>10384.256223596758</v>
      </c>
      <c r="Q27" s="157"/>
      <c r="R27" s="157">
        <v>1545.5738470967262</v>
      </c>
      <c r="T27" s="157">
        <v>29652.920719432474</v>
      </c>
      <c r="U27" s="3">
        <v>1944</v>
      </c>
      <c r="V27" s="2"/>
      <c r="W27" s="2"/>
      <c r="X27" s="2"/>
      <c r="Y27" s="2"/>
      <c r="Z27" s="3">
        <v>1944</v>
      </c>
      <c r="AA27" s="309">
        <v>0.35019336954526825</v>
      </c>
      <c r="AB27" s="158"/>
      <c r="AC27" s="309">
        <v>5.2122145461504711E-2</v>
      </c>
      <c r="AH27" s="183">
        <v>2421.7693573264783</v>
      </c>
      <c r="AI27" s="188"/>
      <c r="AJ27" s="188"/>
      <c r="AK27" s="188"/>
      <c r="AL27" s="188"/>
      <c r="AM27" s="188"/>
      <c r="AN27" s="3">
        <v>1944</v>
      </c>
      <c r="AO27" s="157">
        <v>29101.161679212506</v>
      </c>
      <c r="AP27" s="157">
        <v>11980.428891647922</v>
      </c>
      <c r="AQ27" s="177">
        <v>27220.616167296535</v>
      </c>
      <c r="AR27" s="178">
        <v>0.93537902257492078</v>
      </c>
      <c r="AS27" s="182">
        <v>11206.241866697974</v>
      </c>
      <c r="AT27" s="153">
        <v>5.3730213755189826E-3</v>
      </c>
      <c r="AU27" s="195">
        <v>2.4290584203959673</v>
      </c>
      <c r="AW27" s="157">
        <v>83657.955970365307</v>
      </c>
      <c r="AX27" s="157">
        <v>3898.1905856588173</v>
      </c>
      <c r="AY27" s="156">
        <v>0.79282364375195669</v>
      </c>
      <c r="AZ27" s="195">
        <v>1.0690853395954829</v>
      </c>
      <c r="BA27" s="195">
        <v>3.073330723162464</v>
      </c>
      <c r="BB27" s="195">
        <v>3898.1905856588173</v>
      </c>
      <c r="BC27" s="199">
        <v>38900</v>
      </c>
      <c r="BD27" s="157">
        <v>466038683.88510418</v>
      </c>
    </row>
    <row r="28" spans="1:61">
      <c r="A28" s="3">
        <v>1945</v>
      </c>
      <c r="B28" s="157"/>
      <c r="C28" s="157"/>
      <c r="E28" s="157">
        <v>29484.036697247706</v>
      </c>
      <c r="H28">
        <v>10</v>
      </c>
      <c r="J28" s="3">
        <v>1945</v>
      </c>
      <c r="K28" s="157"/>
      <c r="N28" s="157">
        <v>180755.61097256857</v>
      </c>
      <c r="O28" s="3">
        <v>1945</v>
      </c>
      <c r="P28" s="157">
        <v>13677.640487307415</v>
      </c>
      <c r="Q28" s="157"/>
      <c r="R28" s="157">
        <v>1695.8016310626692</v>
      </c>
      <c r="S28" s="157">
        <v>2136.5337404385027</v>
      </c>
      <c r="T28" s="157">
        <v>53100.15848023368</v>
      </c>
      <c r="U28" s="3">
        <v>1945</v>
      </c>
      <c r="V28" s="2"/>
      <c r="W28" s="2"/>
      <c r="X28" s="2"/>
      <c r="Y28" s="2">
        <v>84.602273089059778</v>
      </c>
      <c r="Z28" s="3">
        <v>1945</v>
      </c>
      <c r="AA28" s="309">
        <v>0.25758191460763458</v>
      </c>
      <c r="AB28" s="158"/>
      <c r="AC28" s="309">
        <v>3.1935905270300172E-2</v>
      </c>
      <c r="AH28" s="183">
        <v>2573.141637279597</v>
      </c>
      <c r="AI28" s="188"/>
      <c r="AJ28" s="188"/>
      <c r="AK28" s="188"/>
      <c r="AL28" s="188"/>
      <c r="AM28" s="188"/>
      <c r="AN28" s="3">
        <v>1945</v>
      </c>
      <c r="AO28" s="157">
        <v>52259.508656629987</v>
      </c>
      <c r="AP28" s="157">
        <v>21525.437720417842</v>
      </c>
      <c r="AQ28" s="177">
        <v>32984.108048234935</v>
      </c>
      <c r="AR28" s="178">
        <v>0.63115993426108019</v>
      </c>
      <c r="AS28" s="182">
        <v>13585.9938565599</v>
      </c>
      <c r="AT28" s="153">
        <v>0.21235950626176714</v>
      </c>
      <c r="AU28" s="195">
        <v>2.4278023673850546</v>
      </c>
      <c r="AW28" s="157">
        <v>150231.92965359255</v>
      </c>
      <c r="AX28" s="157">
        <v>4726.0084137435933</v>
      </c>
      <c r="AY28" s="156">
        <v>0.78448448366318502</v>
      </c>
      <c r="AZ28" s="195">
        <v>1.5843844732805055</v>
      </c>
      <c r="BA28" s="195">
        <v>4.5546761317267705</v>
      </c>
      <c r="BB28" s="195">
        <v>4726.0084137435933</v>
      </c>
      <c r="BC28" s="199">
        <v>39700</v>
      </c>
      <c r="BD28" s="157">
        <v>854559877.5005883</v>
      </c>
    </row>
    <row r="29" spans="1:61">
      <c r="A29" s="3">
        <v>1946</v>
      </c>
      <c r="B29" s="157">
        <v>190910.73095728442</v>
      </c>
      <c r="C29" s="157">
        <v>147357.72357723577</v>
      </c>
      <c r="H29">
        <v>10</v>
      </c>
      <c r="J29" s="3">
        <v>1946</v>
      </c>
      <c r="K29" s="157">
        <v>190910.73095728442</v>
      </c>
      <c r="L29" s="157">
        <v>148466.28821830495</v>
      </c>
      <c r="O29" s="3">
        <v>1946</v>
      </c>
      <c r="P29" s="157">
        <v>21079.348872361752</v>
      </c>
      <c r="Q29" s="157">
        <v>17525.863625280588</v>
      </c>
      <c r="R29" s="157">
        <v>6616.4645550147188</v>
      </c>
      <c r="T29" s="157">
        <v>82622.41319914005</v>
      </c>
      <c r="U29" s="3">
        <v>1946</v>
      </c>
      <c r="V29" s="2">
        <v>9.0567660373797203</v>
      </c>
      <c r="W29" s="2">
        <v>8.4712680295050511</v>
      </c>
      <c r="X29" s="2"/>
      <c r="Y29" s="2"/>
      <c r="Z29" s="3">
        <v>1946</v>
      </c>
      <c r="AA29" s="309">
        <v>0.25512870002423449</v>
      </c>
      <c r="AB29" s="309">
        <v>0.21211996777483377</v>
      </c>
      <c r="AC29" s="309">
        <v>8.008074684368556E-2</v>
      </c>
      <c r="AH29" s="183">
        <v>3855.1917349218165</v>
      </c>
      <c r="AI29" s="188"/>
      <c r="AJ29" s="188"/>
      <c r="AK29" s="188"/>
      <c r="AL29" s="188"/>
      <c r="AM29" s="188"/>
      <c r="AN29" s="3">
        <v>1946</v>
      </c>
      <c r="AO29" s="157">
        <v>81249.068181818191</v>
      </c>
      <c r="AP29" s="157">
        <v>33483.419500597491</v>
      </c>
      <c r="AQ29" s="177">
        <v>33604.951856101165</v>
      </c>
      <c r="AR29" s="178">
        <v>0.41360415089192665</v>
      </c>
      <c r="AS29" s="182">
        <v>13848.881291502803</v>
      </c>
      <c r="AT29" s="153">
        <v>1.9349886192975729E-2</v>
      </c>
      <c r="AU29" s="195">
        <v>2.4265463143741441</v>
      </c>
      <c r="AW29" s="157">
        <v>233569.05966551395</v>
      </c>
      <c r="AX29" s="157">
        <v>4817.4561386965779</v>
      </c>
      <c r="AY29" s="156">
        <v>0.60119341535191517</v>
      </c>
      <c r="AZ29" s="195">
        <v>2.4177707062260518</v>
      </c>
      <c r="BA29" s="195">
        <v>6.9504357770150538</v>
      </c>
      <c r="BB29" s="195">
        <v>4817.4561386965779</v>
      </c>
      <c r="BC29" s="199">
        <v>40287</v>
      </c>
      <c r="BD29" s="157">
        <v>1348946521.4205711</v>
      </c>
    </row>
    <row r="30" spans="1:61">
      <c r="A30" s="3">
        <v>1947</v>
      </c>
      <c r="B30" s="157">
        <v>340768.1036863178</v>
      </c>
      <c r="C30" s="157">
        <v>162563.5737220803</v>
      </c>
      <c r="H30">
        <v>10</v>
      </c>
      <c r="J30" s="3">
        <v>1947</v>
      </c>
      <c r="K30" s="157">
        <v>340768.1036863178</v>
      </c>
      <c r="L30" s="157">
        <v>163321.17320881365</v>
      </c>
      <c r="O30" s="3">
        <v>1947</v>
      </c>
      <c r="P30" s="157">
        <v>31452.384601940197</v>
      </c>
      <c r="Q30" s="157">
        <v>24647.231972105885</v>
      </c>
      <c r="R30" s="157">
        <v>11113.876850677598</v>
      </c>
      <c r="T30" s="157">
        <v>109034.47787002081</v>
      </c>
      <c r="U30" s="3">
        <v>1947</v>
      </c>
      <c r="V30" s="2">
        <v>10.834412334678653</v>
      </c>
      <c r="W30" s="2">
        <v>6.6263494981363342</v>
      </c>
      <c r="X30" s="2"/>
      <c r="Y30" s="2"/>
      <c r="Z30" s="3">
        <v>1947</v>
      </c>
      <c r="AA30" s="309">
        <v>0.2884627433116555</v>
      </c>
      <c r="AB30" s="309">
        <v>0.22604989223214025</v>
      </c>
      <c r="AC30" s="309">
        <v>0.10192993141056142</v>
      </c>
      <c r="AH30" s="183">
        <v>4137.8978613569325</v>
      </c>
      <c r="AI30" s="188"/>
      <c r="AJ30" s="188"/>
      <c r="AK30" s="188"/>
      <c r="AL30" s="188"/>
      <c r="AM30" s="188"/>
      <c r="AN30" s="3">
        <v>1947</v>
      </c>
      <c r="AO30" s="157">
        <v>106590.00000000001</v>
      </c>
      <c r="AP30" s="157">
        <v>43871.534364039537</v>
      </c>
      <c r="AQ30" s="177">
        <v>29508.745946164971</v>
      </c>
      <c r="AR30" s="178">
        <v>0.27684347449258812</v>
      </c>
      <c r="AS30" s="182">
        <v>12145.548004661683</v>
      </c>
      <c r="AT30" s="153">
        <v>-0.12299428747982888</v>
      </c>
      <c r="AU30" s="195">
        <v>2.4295936202169695</v>
      </c>
      <c r="AW30" s="157">
        <v>306417.37347725494</v>
      </c>
      <c r="AX30" s="157">
        <v>4224.936553452264</v>
      </c>
      <c r="AY30" s="156">
        <v>0.50087799143504708</v>
      </c>
      <c r="AZ30" s="195">
        <v>3.6121494351017214</v>
      </c>
      <c r="BA30" s="195">
        <v>10.383951050860491</v>
      </c>
      <c r="BB30" s="195">
        <v>4224.936553452264</v>
      </c>
      <c r="BC30" s="199">
        <v>40679</v>
      </c>
      <c r="BD30" s="157">
        <v>1784650146.3947644</v>
      </c>
    </row>
    <row r="31" spans="1:61">
      <c r="A31" s="3">
        <v>1948</v>
      </c>
      <c r="B31" s="157">
        <v>448587.65806249349</v>
      </c>
      <c r="C31" s="157">
        <v>244531.38893828916</v>
      </c>
      <c r="H31">
        <v>10</v>
      </c>
      <c r="J31" s="3">
        <v>1948</v>
      </c>
      <c r="K31" s="157">
        <v>448587.65806249349</v>
      </c>
      <c r="L31" s="157">
        <v>247894.27824571595</v>
      </c>
      <c r="O31" s="3">
        <v>1948</v>
      </c>
      <c r="P31" s="157">
        <v>54567.282037356294</v>
      </c>
      <c r="Q31" s="157">
        <v>39226.084571864703</v>
      </c>
      <c r="R31" s="157">
        <v>15286.475668091858</v>
      </c>
      <c r="T31" s="157">
        <v>182129.65143115548</v>
      </c>
      <c r="U31" s="3">
        <v>1948</v>
      </c>
      <c r="V31" s="2">
        <v>8.2208173343761963</v>
      </c>
      <c r="W31" s="2">
        <v>6.3196284041951145</v>
      </c>
      <c r="X31" s="2"/>
      <c r="Y31" s="2"/>
      <c r="Z31" s="3">
        <v>1948</v>
      </c>
      <c r="AA31" s="309">
        <v>0.29960679992836081</v>
      </c>
      <c r="AB31" s="309">
        <v>0.21537451075994651</v>
      </c>
      <c r="AC31" s="309">
        <v>8.3931833987340082E-2</v>
      </c>
      <c r="AH31" s="183">
        <v>4393.3653612259795</v>
      </c>
      <c r="AI31" s="188"/>
      <c r="AJ31" s="188"/>
      <c r="AK31" s="188"/>
      <c r="AL31" s="188"/>
      <c r="AM31" s="188"/>
      <c r="AN31" s="3">
        <v>1948</v>
      </c>
      <c r="AO31" s="157">
        <v>179285</v>
      </c>
      <c r="AP31" s="157">
        <v>73699.738452724312</v>
      </c>
      <c r="AQ31" s="177">
        <v>31314.752255144267</v>
      </c>
      <c r="AR31" s="178">
        <v>0.17466465267671175</v>
      </c>
      <c r="AS31" s="182">
        <v>12872.739219209589</v>
      </c>
      <c r="AT31" s="153">
        <v>5.9873067420983972E-2</v>
      </c>
      <c r="AU31" s="195">
        <v>2.4326409260597956</v>
      </c>
      <c r="AW31" s="157">
        <v>515395.80452077731</v>
      </c>
      <c r="AX31" s="157">
        <v>4477.8964645664919</v>
      </c>
      <c r="AY31" s="156">
        <v>0.47404158292869586</v>
      </c>
      <c r="AZ31" s="195">
        <v>5.7252568546362284</v>
      </c>
      <c r="BA31" s="195">
        <v>16.458562415613876</v>
      </c>
      <c r="BB31" s="195">
        <v>4477.8964645664919</v>
      </c>
      <c r="BC31" s="199">
        <v>41112</v>
      </c>
      <c r="BD31" s="157">
        <v>3029943647.2684021</v>
      </c>
    </row>
    <row r="32" spans="1:61">
      <c r="A32" s="3">
        <v>1949</v>
      </c>
      <c r="B32" s="157">
        <v>640528.75063210609</v>
      </c>
      <c r="C32" s="157"/>
      <c r="H32">
        <v>10</v>
      </c>
      <c r="J32" s="3">
        <v>1949</v>
      </c>
      <c r="K32" s="157">
        <v>640528.75063210609</v>
      </c>
      <c r="L32" s="157"/>
      <c r="O32" s="3">
        <v>1949</v>
      </c>
      <c r="P32" s="157">
        <v>68081.462425546313</v>
      </c>
      <c r="Q32" s="157">
        <v>50676.855705785463</v>
      </c>
      <c r="R32" s="157"/>
      <c r="T32" s="157">
        <v>230180.92367386667</v>
      </c>
      <c r="U32" s="3">
        <v>1949</v>
      </c>
      <c r="V32" s="2">
        <v>9.408269561374162</v>
      </c>
      <c r="W32" s="2"/>
      <c r="X32" s="2"/>
      <c r="Y32" s="2"/>
      <c r="Z32" s="3">
        <v>1949</v>
      </c>
      <c r="AA32" s="309">
        <v>0.29577369548663368</v>
      </c>
      <c r="AB32" s="309">
        <v>0.22016097119145847</v>
      </c>
      <c r="AC32" s="309"/>
      <c r="AH32" s="183">
        <v>4946.3447444551593</v>
      </c>
      <c r="AI32" s="188"/>
      <c r="AJ32" s="188"/>
      <c r="AK32" s="188"/>
      <c r="AL32" s="188"/>
      <c r="AM32" s="188"/>
      <c r="AN32" s="3">
        <v>1949</v>
      </c>
      <c r="AO32" s="157">
        <v>226600.18927897955</v>
      </c>
      <c r="AP32" s="157">
        <v>93033.330912787744</v>
      </c>
      <c r="AQ32" s="177">
        <v>34963.819219867582</v>
      </c>
      <c r="AR32" s="178">
        <v>0.15429739635751921</v>
      </c>
      <c r="AS32" s="182">
        <v>14354.800734310655</v>
      </c>
      <c r="AT32" s="153">
        <v>0.1151317905119551</v>
      </c>
      <c r="AU32" s="195">
        <v>2.4356882319026223</v>
      </c>
      <c r="AW32" s="157">
        <v>651414.15543966356</v>
      </c>
      <c r="AX32" s="157">
        <v>4993.4447022591849</v>
      </c>
      <c r="AY32" s="156">
        <v>0.50201468999306398</v>
      </c>
      <c r="AZ32" s="195">
        <v>6.4809907594482103</v>
      </c>
      <c r="BA32" s="195">
        <v>18.631092654474909</v>
      </c>
      <c r="BB32" s="195">
        <v>4993.4447022591849</v>
      </c>
      <c r="BC32" s="199">
        <v>41480</v>
      </c>
      <c r="BD32" s="157">
        <v>3859022566.2624354</v>
      </c>
    </row>
    <row r="33" spans="1:56">
      <c r="A33" s="3">
        <v>1950</v>
      </c>
      <c r="B33" s="157">
        <v>603081.09509646916</v>
      </c>
      <c r="C33" s="157"/>
      <c r="H33">
        <v>10</v>
      </c>
      <c r="J33" s="3">
        <v>1950</v>
      </c>
      <c r="K33" s="157">
        <v>603081.09509646916</v>
      </c>
      <c r="L33" s="157"/>
      <c r="O33" s="3">
        <v>1950</v>
      </c>
      <c r="P33" s="157">
        <v>70344.380787358721</v>
      </c>
      <c r="Q33" s="157">
        <v>53622.933069148181</v>
      </c>
      <c r="R33" s="157"/>
      <c r="T33" s="157">
        <v>267739.49273924611</v>
      </c>
      <c r="U33" s="3">
        <v>1950</v>
      </c>
      <c r="V33" s="2">
        <v>8.5732660995268333</v>
      </c>
      <c r="W33" s="2"/>
      <c r="X33" s="2"/>
      <c r="Y33" s="2"/>
      <c r="Z33" s="3">
        <v>1950</v>
      </c>
      <c r="AA33" s="309">
        <v>0.26273442168603695</v>
      </c>
      <c r="AB33" s="309">
        <v>0.20028025197377974</v>
      </c>
      <c r="AC33" s="158"/>
      <c r="AD33" s="185">
        <v>1364.7395829666857</v>
      </c>
      <c r="AE33" s="188">
        <v>1114.5962594351395</v>
      </c>
      <c r="AF33" s="193">
        <v>658.07579442502777</v>
      </c>
      <c r="AG33" s="187">
        <v>670.95112917331505</v>
      </c>
      <c r="AH33" s="183">
        <v>5185.8506985276827</v>
      </c>
      <c r="AI33" s="198">
        <v>0.2631659996216531</v>
      </c>
      <c r="AJ33" s="198">
        <v>0.21493026394909229</v>
      </c>
      <c r="AK33" s="198">
        <v>0.12689833022224539</v>
      </c>
      <c r="AL33" s="198">
        <v>0.12938111183258807</v>
      </c>
      <c r="AM33" s="188"/>
      <c r="AN33" s="3">
        <v>1950</v>
      </c>
      <c r="AO33" s="157">
        <v>262869.65340290003</v>
      </c>
      <c r="AP33" s="157">
        <v>107789.32333348313</v>
      </c>
      <c r="AQ33" s="177">
        <v>36872.821001337237</v>
      </c>
      <c r="AR33" s="178">
        <v>0.14027036032501744</v>
      </c>
      <c r="AS33" s="182">
        <v>15119.64722317749</v>
      </c>
      <c r="AT33" s="153">
        <v>5.3281581752556706E-2</v>
      </c>
      <c r="AU33" s="195">
        <v>2.4387355377454489</v>
      </c>
      <c r="AW33" s="157">
        <v>755679.03895856068</v>
      </c>
      <c r="AX33" s="157">
        <v>5259.5033343894784</v>
      </c>
      <c r="AY33" s="156">
        <v>0.49280263625184917</v>
      </c>
      <c r="AZ33" s="195">
        <v>7.1290898353930325</v>
      </c>
      <c r="BA33" s="195">
        <v>20.494201919922403</v>
      </c>
      <c r="BB33" s="195">
        <v>5259.5033343894784</v>
      </c>
      <c r="BC33" s="199">
        <v>41829</v>
      </c>
      <c r="BD33" s="157">
        <v>4508719605.7162657</v>
      </c>
    </row>
    <row r="34" spans="1:56">
      <c r="A34" s="3">
        <v>1951</v>
      </c>
      <c r="B34" s="157">
        <v>717448.23324606987</v>
      </c>
      <c r="C34" s="157"/>
      <c r="H34">
        <v>10</v>
      </c>
      <c r="J34" s="3">
        <v>1951</v>
      </c>
      <c r="K34" s="157">
        <v>717448.23324606987</v>
      </c>
      <c r="L34" s="157"/>
      <c r="O34" s="3">
        <v>1951</v>
      </c>
      <c r="P34" s="157">
        <v>78906.302067156503</v>
      </c>
      <c r="Q34" s="157">
        <v>62137.423425166657</v>
      </c>
      <c r="R34" s="157"/>
      <c r="T34" s="157">
        <v>338842.45039076672</v>
      </c>
      <c r="U34" s="3">
        <v>1951</v>
      </c>
      <c r="V34" s="2">
        <v>9.092407253294617</v>
      </c>
      <c r="W34" s="2"/>
      <c r="X34" s="2"/>
      <c r="Y34" s="2"/>
      <c r="Z34" s="3">
        <v>1951</v>
      </c>
      <c r="AA34" s="309">
        <v>0.23287017897597714</v>
      </c>
      <c r="AB34" s="309">
        <v>0.18338146047966328</v>
      </c>
      <c r="AC34" s="158"/>
      <c r="AD34" s="185">
        <v>1346.9402066263474</v>
      </c>
      <c r="AE34" s="188">
        <v>1106.1750642215798</v>
      </c>
      <c r="AF34" s="193">
        <v>676.33116570067034</v>
      </c>
      <c r="AG34" s="187">
        <v>687.40817011650552</v>
      </c>
      <c r="AH34" s="183">
        <v>5461.1077411226725</v>
      </c>
      <c r="AI34" s="198">
        <v>0.24664230600758097</v>
      </c>
      <c r="AJ34" s="198">
        <v>0.20255507063008005</v>
      </c>
      <c r="AK34" s="198">
        <v>0.12384505081411064</v>
      </c>
      <c r="AL34" s="198">
        <v>0.12587339468515796</v>
      </c>
      <c r="AM34" s="188"/>
      <c r="AN34" s="3">
        <v>1951</v>
      </c>
      <c r="AO34" s="157">
        <v>327181.11518019612</v>
      </c>
      <c r="AP34" s="157">
        <v>133992.71603505634</v>
      </c>
      <c r="AQ34" s="177">
        <v>39461.576025681119</v>
      </c>
      <c r="AR34" s="178">
        <v>0.12061079993552659</v>
      </c>
      <c r="AS34" s="182">
        <v>16160.968666522005</v>
      </c>
      <c r="AT34" s="153">
        <v>6.8872072739120105E-2</v>
      </c>
      <c r="AU34" s="195">
        <v>2.4417828435882751</v>
      </c>
      <c r="AW34" s="157">
        <v>940557.06881391245</v>
      </c>
      <c r="AX34" s="157">
        <v>5621.7362306071955</v>
      </c>
      <c r="AY34" s="156">
        <v>0.50270909944938869</v>
      </c>
      <c r="AZ34" s="195">
        <v>8.2911314785620984</v>
      </c>
      <c r="BA34" s="195">
        <v>23.834756832869758</v>
      </c>
      <c r="BB34" s="195">
        <v>5621.7362306071955</v>
      </c>
      <c r="BC34" s="199">
        <v>42156</v>
      </c>
      <c r="BD34" s="157">
        <v>5648596937.1738348</v>
      </c>
    </row>
    <row r="35" spans="1:56">
      <c r="A35" s="3">
        <v>1952</v>
      </c>
      <c r="B35" s="157">
        <v>798827.80569514236</v>
      </c>
      <c r="C35" s="157">
        <v>522738.05007587251</v>
      </c>
      <c r="H35">
        <v>10</v>
      </c>
      <c r="J35" s="3">
        <v>1952</v>
      </c>
      <c r="K35" s="157">
        <v>798827.80569514236</v>
      </c>
      <c r="L35" s="157">
        <v>543672.28390766343</v>
      </c>
      <c r="O35" s="3">
        <v>1952</v>
      </c>
      <c r="P35" s="157">
        <v>91802.067626955977</v>
      </c>
      <c r="Q35" s="157">
        <v>72781.031080694709</v>
      </c>
      <c r="R35" s="157"/>
      <c r="T35" s="157">
        <v>398833.23861620063</v>
      </c>
      <c r="U35" s="3">
        <v>1952</v>
      </c>
      <c r="V35" s="2">
        <v>8.7016319604176466</v>
      </c>
      <c r="W35" s="2">
        <v>7.4699722693523833</v>
      </c>
      <c r="X35" s="2"/>
      <c r="Y35" s="2"/>
      <c r="Z35" s="3">
        <v>1952</v>
      </c>
      <c r="AA35" s="309">
        <v>0.23017657190627885</v>
      </c>
      <c r="AB35" s="309">
        <v>0.18248486844581246</v>
      </c>
      <c r="AC35" s="158"/>
      <c r="AD35" s="185">
        <v>1375.860182068358</v>
      </c>
      <c r="AE35" s="188">
        <v>1219.7995302428299</v>
      </c>
      <c r="AF35" s="193">
        <v>693.75973236243806</v>
      </c>
      <c r="AG35" s="187">
        <v>703.78072461725549</v>
      </c>
      <c r="AH35" s="183">
        <v>5564.2599110781775</v>
      </c>
      <c r="AI35" s="198">
        <v>0.24726741813930828</v>
      </c>
      <c r="AJ35" s="198">
        <v>0.21922044436031229</v>
      </c>
      <c r="AK35" s="198">
        <v>0.12468140299866211</v>
      </c>
      <c r="AL35" s="198">
        <v>0.12648235989409148</v>
      </c>
      <c r="AM35" s="188"/>
      <c r="AN35" s="3">
        <v>1952</v>
      </c>
      <c r="AO35" s="157">
        <v>382704.81285646063</v>
      </c>
      <c r="AP35" s="157">
        <v>156536.36018253205</v>
      </c>
      <c r="AQ35" s="177">
        <v>41249.627897938983</v>
      </c>
      <c r="AR35" s="178">
        <v>0.10778445034452779</v>
      </c>
      <c r="AS35" s="182">
        <v>16872.185541207244</v>
      </c>
      <c r="AT35" s="153">
        <v>4.4008307259363111E-2</v>
      </c>
      <c r="AU35" s="195">
        <v>2.4448301494311018</v>
      </c>
      <c r="AW35" s="157">
        <v>1100172.6575905907</v>
      </c>
      <c r="AX35" s="157">
        <v>5869.1393259748502</v>
      </c>
      <c r="AY35" s="156">
        <v>0.51622749525637679</v>
      </c>
      <c r="AZ35" s="195">
        <v>9.2777761245109875</v>
      </c>
      <c r="BA35" s="195">
        <v>26.671092895981257</v>
      </c>
      <c r="BB35" s="195">
        <v>5869.1393259748502</v>
      </c>
      <c r="BC35" s="199">
        <v>42460</v>
      </c>
      <c r="BD35" s="157">
        <v>6646533853.3503113</v>
      </c>
    </row>
    <row r="36" spans="1:56">
      <c r="A36" s="3">
        <v>1953</v>
      </c>
      <c r="B36" s="157">
        <v>763234.20419939095</v>
      </c>
      <c r="C36" s="157">
        <v>511113.12709788623</v>
      </c>
      <c r="H36" s="175"/>
      <c r="J36" s="3">
        <v>1953</v>
      </c>
      <c r="K36" s="157">
        <v>763234.20419939095</v>
      </c>
      <c r="L36" s="157">
        <v>525149.31490806886</v>
      </c>
      <c r="O36" s="3">
        <v>1953</v>
      </c>
      <c r="P36" s="157">
        <v>93048.162203662985</v>
      </c>
      <c r="Q36" s="157">
        <v>73568.19069659595</v>
      </c>
      <c r="R36" s="157"/>
      <c r="T36" s="157">
        <v>405401.11504469503</v>
      </c>
      <c r="U36" s="3">
        <v>1953</v>
      </c>
      <c r="V36" s="2">
        <v>8.202571508385418</v>
      </c>
      <c r="W36" s="2">
        <v>7.1382660078436304</v>
      </c>
      <c r="X36" s="2"/>
      <c r="Y36" s="2"/>
      <c r="Z36" s="3">
        <v>1953</v>
      </c>
      <c r="AA36" s="309">
        <v>0.22952122910023207</v>
      </c>
      <c r="AB36" s="309">
        <v>0.1814701241965877</v>
      </c>
      <c r="AC36" s="158"/>
      <c r="AD36" s="185">
        <v>1368.7431293930856</v>
      </c>
      <c r="AE36" s="188">
        <v>1243.5928330514391</v>
      </c>
      <c r="AF36" s="193">
        <v>712.24117083258272</v>
      </c>
      <c r="AG36" s="187">
        <v>720.03753871396668</v>
      </c>
      <c r="AH36" s="183">
        <v>5683.9406828371075</v>
      </c>
      <c r="AI36" s="198">
        <v>0.2408088341819016</v>
      </c>
      <c r="AJ36" s="198">
        <v>0.21879060715860721</v>
      </c>
      <c r="AK36" s="198">
        <v>0.12530763612351273</v>
      </c>
      <c r="AL36" s="198">
        <v>0.12667928447743124</v>
      </c>
      <c r="AM36" s="188"/>
      <c r="AN36" s="3">
        <v>1953</v>
      </c>
      <c r="AO36" s="157">
        <v>393338.43138681859</v>
      </c>
      <c r="AP36" s="157">
        <v>160685.50757693156</v>
      </c>
      <c r="AQ36" s="177">
        <v>43128.958928186155</v>
      </c>
      <c r="AR36" s="178">
        <v>0.10964847440948909</v>
      </c>
      <c r="AS36" s="182">
        <v>17618.920765524945</v>
      </c>
      <c r="AT36" s="153">
        <v>4.4258357786188141E-2</v>
      </c>
      <c r="AU36" s="195">
        <v>2.4478774552739271</v>
      </c>
      <c r="AW36" s="157">
        <v>1130741.4300892428</v>
      </c>
      <c r="AX36" s="157">
        <v>6128.8977941608327</v>
      </c>
      <c r="AY36" s="156">
        <v>0.52851322552812086</v>
      </c>
      <c r="AZ36" s="195">
        <v>9.1200539303943025</v>
      </c>
      <c r="BA36" s="195">
        <v>26.21768431674958</v>
      </c>
      <c r="BB36" s="195">
        <v>6128.8977941608327</v>
      </c>
      <c r="BC36" s="199">
        <v>42752</v>
      </c>
      <c r="BD36" s="157">
        <v>6869626819.928978</v>
      </c>
    </row>
    <row r="37" spans="1:56">
      <c r="A37" s="3">
        <v>1954</v>
      </c>
      <c r="B37" s="157">
        <v>773925.44605278363</v>
      </c>
      <c r="C37" s="157">
        <v>527108.83301665855</v>
      </c>
      <c r="H37" s="175"/>
      <c r="J37" s="3">
        <v>1954</v>
      </c>
      <c r="K37" s="157">
        <v>773925.44605278363</v>
      </c>
      <c r="L37" s="157">
        <v>546734.01055558713</v>
      </c>
      <c r="O37" s="3">
        <v>1954</v>
      </c>
      <c r="P37" s="157">
        <v>97136.56097330089</v>
      </c>
      <c r="Q37" s="157">
        <v>76165.907510311416</v>
      </c>
      <c r="R37" s="157"/>
      <c r="T37" s="157">
        <v>432973.72725786798</v>
      </c>
      <c r="U37" s="3">
        <v>1954</v>
      </c>
      <c r="V37" s="2">
        <v>7.9673959866203834</v>
      </c>
      <c r="W37" s="2">
        <v>7.1781985986521564</v>
      </c>
      <c r="X37" s="2"/>
      <c r="Y37" s="2"/>
      <c r="Z37" s="3">
        <v>1954</v>
      </c>
      <c r="AA37" s="309">
        <v>0.22434747158561161</v>
      </c>
      <c r="AB37" s="309">
        <v>0.17591346244653078</v>
      </c>
      <c r="AC37" s="158"/>
      <c r="AD37" s="185">
        <v>1436.9901489786089</v>
      </c>
      <c r="AE37" s="188">
        <v>1248.9237985180771</v>
      </c>
      <c r="AF37" s="193">
        <v>732.08306629023195</v>
      </c>
      <c r="AG37" s="187">
        <v>736.77791298198804</v>
      </c>
      <c r="AH37" s="183">
        <v>5915.1795901601936</v>
      </c>
      <c r="AI37" s="198">
        <v>0.24293263240375981</v>
      </c>
      <c r="AJ37" s="198">
        <v>0.21113877938645206</v>
      </c>
      <c r="AK37" s="198">
        <v>0.12376345555222709</v>
      </c>
      <c r="AL37" s="198">
        <v>0.12455715025248029</v>
      </c>
      <c r="AM37" s="188"/>
      <c r="AN37" s="3">
        <v>1954</v>
      </c>
      <c r="AO37" s="157">
        <v>418299.18090766657</v>
      </c>
      <c r="AP37" s="157">
        <v>170669.9395851999</v>
      </c>
      <c r="AQ37" s="177">
        <v>45683.134495283397</v>
      </c>
      <c r="AR37" s="178">
        <v>0.10921162789789751</v>
      </c>
      <c r="AS37" s="182">
        <v>18639.141935335501</v>
      </c>
      <c r="AT37" s="153">
        <v>5.7904861676137953E-2</v>
      </c>
      <c r="AU37" s="195">
        <v>2.4509247611167519</v>
      </c>
      <c r="AW37" s="157">
        <v>1202496.822792141</v>
      </c>
      <c r="AX37" s="157">
        <v>6483.790773158903</v>
      </c>
      <c r="AY37" s="156">
        <v>0.53578078330934842</v>
      </c>
      <c r="AZ37" s="195">
        <v>9.1565341461158773</v>
      </c>
      <c r="BA37" s="195">
        <v>26.322555054016572</v>
      </c>
      <c r="BB37" s="195">
        <v>6483.790773158903</v>
      </c>
      <c r="BC37" s="199">
        <v>43057</v>
      </c>
      <c r="BD37" s="157">
        <v>7348535588.7199516</v>
      </c>
    </row>
    <row r="38" spans="1:56">
      <c r="A38" s="3">
        <v>1955</v>
      </c>
      <c r="B38" s="157">
        <v>811734.39465823234</v>
      </c>
      <c r="C38" s="157">
        <v>574572.21779351518</v>
      </c>
      <c r="H38" s="175"/>
      <c r="J38" s="3">
        <v>1955</v>
      </c>
      <c r="K38" s="157">
        <v>811734.39465823234</v>
      </c>
      <c r="L38" s="157">
        <v>608432.8245428442</v>
      </c>
      <c r="O38" s="3">
        <v>1955</v>
      </c>
      <c r="P38" s="157">
        <v>100818.54500800799</v>
      </c>
      <c r="Q38" s="157">
        <v>83261.99988531007</v>
      </c>
      <c r="R38" s="157"/>
      <c r="T38" s="157">
        <v>465966.93620681646</v>
      </c>
      <c r="U38" s="3">
        <v>1955</v>
      </c>
      <c r="V38" s="2">
        <v>8.0514392921833622</v>
      </c>
      <c r="W38" s="2">
        <v>7.3074490809845427</v>
      </c>
      <c r="X38" s="2"/>
      <c r="Y38" s="2"/>
      <c r="Z38" s="3">
        <v>1955</v>
      </c>
      <c r="AA38" s="309">
        <v>0.2163641605748188</v>
      </c>
      <c r="AB38" s="309">
        <v>0.17868649772256537</v>
      </c>
      <c r="AC38" s="158"/>
      <c r="AD38" s="185">
        <v>1445.223898083716</v>
      </c>
      <c r="AE38" s="188">
        <v>1164.0486288447896</v>
      </c>
      <c r="AF38" s="193">
        <v>750.08842542465925</v>
      </c>
      <c r="AG38" s="187">
        <v>753.9377533307586</v>
      </c>
      <c r="AH38" s="183">
        <v>6198.7878239630918</v>
      </c>
      <c r="AI38" s="198">
        <v>0.23314621166687008</v>
      </c>
      <c r="AJ38" s="198">
        <v>0.187786493408412</v>
      </c>
      <c r="AK38" s="198">
        <v>0.12100566219172552</v>
      </c>
      <c r="AL38" s="198">
        <v>0.12162664294077112</v>
      </c>
      <c r="AM38" s="188"/>
      <c r="AN38" s="3">
        <v>1955</v>
      </c>
      <c r="AO38" s="157">
        <v>449832.33387105755</v>
      </c>
      <c r="AP38" s="157">
        <v>183638.97167501217</v>
      </c>
      <c r="AQ38" s="177">
        <v>48688.722956559701</v>
      </c>
      <c r="AR38" s="178">
        <v>0.10823749048354561</v>
      </c>
      <c r="AS38" s="182">
        <v>19876.621449082231</v>
      </c>
      <c r="AT38" s="153">
        <v>6.6391442161870984E-2</v>
      </c>
      <c r="AU38" s="195">
        <v>2.449547227192769</v>
      </c>
      <c r="AW38" s="157">
        <v>1293146.0948486074</v>
      </c>
      <c r="AX38" s="157">
        <v>6914.2589932647552</v>
      </c>
      <c r="AY38" s="156">
        <v>0.54493981811962222</v>
      </c>
      <c r="AZ38" s="195">
        <v>9.2389429534309198</v>
      </c>
      <c r="BA38" s="195">
        <v>26.559458049502719</v>
      </c>
      <c r="BB38" s="195">
        <v>6914.2589932647552</v>
      </c>
      <c r="BC38" s="199">
        <v>43428</v>
      </c>
      <c r="BD38" s="157">
        <v>7975073261.9024286</v>
      </c>
    </row>
    <row r="39" spans="1:56">
      <c r="A39" s="3">
        <v>1956</v>
      </c>
      <c r="C39" s="157">
        <v>445142.28709408396</v>
      </c>
      <c r="H39" s="175"/>
      <c r="J39" s="3">
        <v>1956</v>
      </c>
      <c r="L39" s="157">
        <v>542878.48749392212</v>
      </c>
      <c r="O39" s="3">
        <v>1956</v>
      </c>
      <c r="P39" s="157">
        <v>109006.19227975659</v>
      </c>
      <c r="Q39" s="157">
        <v>90172.116413151103</v>
      </c>
      <c r="R39" s="157"/>
      <c r="T39" s="157">
        <v>500794.42577180453</v>
      </c>
      <c r="U39" s="3">
        <v>1956</v>
      </c>
      <c r="W39" s="2">
        <v>6.0204696206370318</v>
      </c>
      <c r="X39" s="2"/>
      <c r="Y39" s="2"/>
      <c r="Z39" s="3">
        <v>1956</v>
      </c>
      <c r="AA39" s="309">
        <v>0.21766654473392064</v>
      </c>
      <c r="AB39" s="309">
        <v>0.18005814716124569</v>
      </c>
      <c r="AC39" s="158"/>
      <c r="AD39" s="185">
        <v>1553.0615291531449</v>
      </c>
      <c r="AE39" s="188">
        <v>1223.3681296147624</v>
      </c>
      <c r="AF39" s="193">
        <v>763.61001320034643</v>
      </c>
      <c r="AG39" s="187">
        <v>770.83098141479149</v>
      </c>
      <c r="AH39" s="183">
        <v>6448.4627270080837</v>
      </c>
      <c r="AI39" s="198">
        <v>0.24084213476933972</v>
      </c>
      <c r="AJ39" s="198">
        <v>0.18971469347119463</v>
      </c>
      <c r="AK39" s="198">
        <v>0.11841737256262956</v>
      </c>
      <c r="AL39" s="198">
        <v>0.11953716940726379</v>
      </c>
      <c r="AM39" s="188"/>
      <c r="AN39" s="3">
        <v>1956</v>
      </c>
      <c r="AO39" s="157">
        <v>493391.53422850464</v>
      </c>
      <c r="AP39" s="157">
        <v>201534.85911743742</v>
      </c>
      <c r="AQ39" s="177">
        <v>51250.922735815482</v>
      </c>
      <c r="AR39" s="178">
        <v>0.10387475094390172</v>
      </c>
      <c r="AS39" s="182">
        <v>20934.383297338132</v>
      </c>
      <c r="AT39" s="153">
        <v>5.3216380407785202E-2</v>
      </c>
      <c r="AU39" s="195">
        <v>2.4481696932687855</v>
      </c>
      <c r="AW39" s="157">
        <v>1418366.9951610051</v>
      </c>
      <c r="AX39" s="157">
        <v>7282.210830088281</v>
      </c>
      <c r="AY39" s="156">
        <v>0.54817863356204599</v>
      </c>
      <c r="AZ39" s="195">
        <v>9.6269785574750202</v>
      </c>
      <c r="BA39" s="195">
        <v>27.674955287581842</v>
      </c>
      <c r="BB39" s="195">
        <v>7282.210830088281</v>
      </c>
      <c r="BC39" s="199">
        <v>43843</v>
      </c>
      <c r="BD39" s="157">
        <v>8835892828.2858086</v>
      </c>
    </row>
    <row r="40" spans="1:56">
      <c r="A40" s="3">
        <v>1957</v>
      </c>
      <c r="B40" s="157">
        <v>906579.78884538147</v>
      </c>
      <c r="C40" s="157"/>
      <c r="H40" s="175"/>
      <c r="J40" s="3">
        <v>1957</v>
      </c>
      <c r="K40" s="157">
        <v>906579.78884538147</v>
      </c>
      <c r="O40" s="3">
        <v>1957</v>
      </c>
      <c r="P40" s="157">
        <v>124213.65026507739</v>
      </c>
      <c r="Q40" s="157"/>
      <c r="T40" s="157">
        <v>567305.30124552676</v>
      </c>
      <c r="U40" s="3">
        <v>1957</v>
      </c>
      <c r="V40" s="2">
        <v>7.2985520263731107</v>
      </c>
      <c r="W40" s="2"/>
      <c r="X40" s="2"/>
      <c r="Y40" s="2"/>
      <c r="Z40" s="3">
        <v>1957</v>
      </c>
      <c r="AA40" s="309">
        <v>0.21895379787984456</v>
      </c>
      <c r="AB40" s="158"/>
      <c r="AC40" s="158"/>
      <c r="AD40" s="185">
        <v>1693.2608165348215</v>
      </c>
      <c r="AE40" s="188">
        <v>1158.9595856659439</v>
      </c>
      <c r="AF40" s="193">
        <v>775.41826842817591</v>
      </c>
      <c r="AG40" s="187">
        <v>788.03055456186291</v>
      </c>
      <c r="AH40" s="183">
        <v>6761.7824238128987</v>
      </c>
      <c r="AI40" s="198">
        <v>0.25041634149180586</v>
      </c>
      <c r="AJ40" s="198">
        <v>0.17139853266861235</v>
      </c>
      <c r="AK40" s="198">
        <v>0.11467660741306811</v>
      </c>
      <c r="AL40" s="198">
        <v>0.11654183840442188</v>
      </c>
      <c r="AM40" s="188"/>
      <c r="AN40" s="3">
        <v>1957</v>
      </c>
      <c r="AO40" s="157">
        <v>548837.90955237381</v>
      </c>
      <c r="AP40" s="157">
        <v>224309.16637371463</v>
      </c>
      <c r="AQ40" s="177">
        <v>55349.904042062619</v>
      </c>
      <c r="AR40" s="178">
        <v>0.10084927276106964</v>
      </c>
      <c r="AS40" s="182">
        <v>22621.416302430898</v>
      </c>
      <c r="AT40" s="153">
        <v>8.058670662188927E-2</v>
      </c>
      <c r="AU40" s="195">
        <v>2.4467921593448025</v>
      </c>
      <c r="AW40" s="157">
        <v>1577760.3031221088</v>
      </c>
      <c r="AX40" s="157">
        <v>7869.0602178113486</v>
      </c>
      <c r="AY40" s="156">
        <v>0.56266578671498879</v>
      </c>
      <c r="AZ40" s="195">
        <v>9.9157879141992709</v>
      </c>
      <c r="BA40" s="195">
        <v>28.505203946209296</v>
      </c>
      <c r="BB40" s="195">
        <v>7869.0602178113486</v>
      </c>
      <c r="BC40" s="199">
        <v>44311</v>
      </c>
      <c r="BD40" s="157">
        <v>9939363471.1856689</v>
      </c>
    </row>
    <row r="41" spans="1:56">
      <c r="A41" s="3">
        <v>1958</v>
      </c>
      <c r="C41" s="157"/>
      <c r="H41" s="175"/>
      <c r="J41" s="3">
        <v>1958</v>
      </c>
      <c r="K41" s="157"/>
      <c r="O41" s="3">
        <v>1958</v>
      </c>
      <c r="P41" s="157"/>
      <c r="U41" s="3">
        <v>1958</v>
      </c>
      <c r="V41" s="2"/>
      <c r="W41" s="2"/>
      <c r="X41" s="2"/>
      <c r="Y41" s="2"/>
      <c r="Z41" s="3">
        <v>1958</v>
      </c>
      <c r="AA41" s="158"/>
      <c r="AB41" s="158"/>
      <c r="AC41" s="158"/>
      <c r="AD41" s="185">
        <v>1718.8795073230481</v>
      </c>
      <c r="AE41" s="188">
        <v>1291.3321250555696</v>
      </c>
      <c r="AF41" s="193">
        <v>784.94875868474662</v>
      </c>
      <c r="AG41" s="187">
        <v>805.46226290227241</v>
      </c>
      <c r="AH41" s="183">
        <v>6855.171507425418</v>
      </c>
      <c r="AI41" s="198">
        <v>0.25074201359676906</v>
      </c>
      <c r="AJ41" s="198">
        <v>0.18837342343029903</v>
      </c>
      <c r="AK41" s="198">
        <v>0.1145046127342696</v>
      </c>
      <c r="AL41" s="198">
        <v>0.11749702571697992</v>
      </c>
      <c r="AM41" s="188"/>
      <c r="AN41" s="3">
        <v>1958</v>
      </c>
      <c r="AO41" s="157">
        <v>624606.66465131554</v>
      </c>
      <c r="AP41" s="157">
        <v>255419.53424108203</v>
      </c>
      <c r="AQ41" s="177">
        <v>54727.304858212403</v>
      </c>
      <c r="AR41" s="178">
        <v>8.7618829505707763E-2</v>
      </c>
      <c r="AS41" s="182">
        <v>22379.560623096651</v>
      </c>
      <c r="AT41" s="153">
        <v>-1.0691447259571274E-2</v>
      </c>
      <c r="AU41" s="195">
        <v>2.4454146254208187</v>
      </c>
      <c r="AW41" s="157">
        <v>1795574.9473575822</v>
      </c>
      <c r="AX41" s="157">
        <v>7784.9285755102292</v>
      </c>
      <c r="AY41" s="156">
        <v>0.54468062806215922</v>
      </c>
      <c r="AZ41" s="195">
        <v>11.41307188924336</v>
      </c>
      <c r="BA41" s="195">
        <v>32.809489742086896</v>
      </c>
      <c r="BB41" s="195">
        <v>7784.9285755102292</v>
      </c>
      <c r="BC41" s="199">
        <v>44789</v>
      </c>
      <c r="BD41" s="157">
        <v>11439985519.123823</v>
      </c>
    </row>
    <row r="42" spans="1:56">
      <c r="A42" s="3">
        <v>1959</v>
      </c>
      <c r="C42" s="157"/>
      <c r="H42" s="175"/>
      <c r="J42" s="3">
        <v>1959</v>
      </c>
      <c r="K42" s="157"/>
      <c r="O42" s="3">
        <v>1959</v>
      </c>
      <c r="P42" s="157"/>
      <c r="U42" s="3">
        <v>1959</v>
      </c>
      <c r="Z42" s="3">
        <v>1959</v>
      </c>
      <c r="AA42" s="158"/>
      <c r="AB42" s="158"/>
      <c r="AC42" s="158"/>
      <c r="AD42" s="185">
        <v>1993.5108194960167</v>
      </c>
      <c r="AE42" s="188">
        <v>1216.9759344742542</v>
      </c>
      <c r="AF42" s="193">
        <v>791.61351817373736</v>
      </c>
      <c r="AG42" s="187">
        <v>822.47360753169369</v>
      </c>
      <c r="AH42" s="183">
        <v>6978.7769082356008</v>
      </c>
      <c r="AI42" s="198">
        <v>0.28565332374265895</v>
      </c>
      <c r="AJ42" s="198">
        <v>0.17438240976554364</v>
      </c>
      <c r="AK42" s="198">
        <v>0.1134315552112807</v>
      </c>
      <c r="AL42" s="198">
        <v>0.11785354630853709</v>
      </c>
      <c r="AM42" s="188"/>
      <c r="AN42" s="3">
        <v>1959</v>
      </c>
      <c r="AO42" s="157">
        <v>663131.02757054497</v>
      </c>
      <c r="AP42" s="157">
        <v>271326.0898853275</v>
      </c>
      <c r="AQ42" s="177">
        <v>54762.266206077635</v>
      </c>
      <c r="AR42" s="178">
        <v>8.2581366169375836E-2</v>
      </c>
      <c r="AS42" s="182">
        <v>22406.47918012521</v>
      </c>
      <c r="AT42" s="153">
        <v>1.2028188346457913E-3</v>
      </c>
      <c r="AU42" s="195">
        <v>2.4440370914968361</v>
      </c>
      <c r="AW42" s="157">
        <v>1906322.0540335821</v>
      </c>
      <c r="AX42" s="157">
        <v>7794.2924342272254</v>
      </c>
      <c r="AY42" s="156">
        <v>0.5342641224801371</v>
      </c>
      <c r="AZ42" s="195">
        <v>12.109269274487206</v>
      </c>
      <c r="BA42" s="195">
        <v>34.810868616354199</v>
      </c>
      <c r="BB42" s="195">
        <v>7794.2924342272254</v>
      </c>
      <c r="BC42" s="199">
        <v>45240</v>
      </c>
      <c r="BD42" s="157">
        <v>12274792306.412216</v>
      </c>
    </row>
    <row r="43" spans="1:56">
      <c r="AD43" s="185">
        <v>2088.1030858811905</v>
      </c>
      <c r="AE43" s="188">
        <v>1342.610656769464</v>
      </c>
      <c r="AF43" s="193">
        <v>799.1146907271044</v>
      </c>
      <c r="AG43" s="187">
        <v>832.00088409045395</v>
      </c>
      <c r="AH43" s="183">
        <v>7397.5828610681774</v>
      </c>
      <c r="AI43" s="198">
        <v>0.28226829291367722</v>
      </c>
      <c r="AJ43" s="198">
        <v>0.18149315553264342</v>
      </c>
      <c r="AK43" s="198">
        <v>0.10802375664254688</v>
      </c>
      <c r="AL43" s="198">
        <v>0.11246928891720677</v>
      </c>
      <c r="AM43" s="188"/>
      <c r="AN43" s="3">
        <v>1960</v>
      </c>
      <c r="AO43" s="157">
        <v>730620.13392835972</v>
      </c>
      <c r="AP43" s="157">
        <v>299108.45809980173</v>
      </c>
      <c r="AQ43" s="177">
        <v>58182.843597547049</v>
      </c>
      <c r="AR43" s="178">
        <v>7.9634875766032627</v>
      </c>
      <c r="AS43" s="182">
        <v>23819.464901347284</v>
      </c>
      <c r="AT43" s="153">
        <v>6.3061479220501981E-2</v>
      </c>
      <c r="AU43" s="195">
        <v>2.4426595575728527</v>
      </c>
      <c r="AW43" s="157">
        <v>2100334.9511954989</v>
      </c>
      <c r="AX43" s="157">
        <v>828581.20446067606</v>
      </c>
      <c r="AY43" s="156" t="e">
        <v>#DIV/0!</v>
      </c>
      <c r="AZ43" s="195">
        <v>12.557312237643233</v>
      </c>
      <c r="BA43" s="195">
        <v>36.098870755159304</v>
      </c>
      <c r="BB43" s="195">
        <v>828581.20446067606</v>
      </c>
      <c r="BC43" s="199">
        <v>45684</v>
      </c>
      <c r="BD43" s="157">
        <v>13664470799.831343</v>
      </c>
    </row>
    <row r="44" spans="1:56">
      <c r="U44" s="177"/>
      <c r="AX44" s="155" t="s">
        <v>497</v>
      </c>
      <c r="AY44" s="202">
        <v>0.54094833258124342</v>
      </c>
      <c r="BC44" s="199"/>
    </row>
    <row r="45" spans="1:56">
      <c r="A45" s="155" t="s">
        <v>494</v>
      </c>
      <c r="C45" s="175"/>
      <c r="D45" s="175"/>
      <c r="F45" s="175"/>
      <c r="Q45" s="155" t="s">
        <v>495</v>
      </c>
      <c r="X45" s="155" t="s">
        <v>496</v>
      </c>
      <c r="AI45" s="184">
        <v>1.0016426394868498</v>
      </c>
      <c r="AJ45" s="184">
        <v>1.0731475611346368</v>
      </c>
      <c r="AL45" s="184" t="e">
        <v>#REF!</v>
      </c>
      <c r="AX45" s="155"/>
      <c r="AY45" s="201"/>
      <c r="BC45" s="199"/>
    </row>
    <row r="46" spans="1:56">
      <c r="A46" s="155" t="s">
        <v>34</v>
      </c>
      <c r="B46" s="175" t="s">
        <v>22</v>
      </c>
      <c r="C46" s="175" t="s">
        <v>443</v>
      </c>
      <c r="D46" s="155" t="s">
        <v>790</v>
      </c>
      <c r="E46" s="175" t="s">
        <v>481</v>
      </c>
      <c r="F46" s="175" t="s">
        <v>156</v>
      </c>
      <c r="Q46" s="155" t="s">
        <v>34</v>
      </c>
      <c r="R46" s="175" t="s">
        <v>22</v>
      </c>
      <c r="S46" s="175" t="s">
        <v>443</v>
      </c>
      <c r="T46" s="155" t="s">
        <v>478</v>
      </c>
      <c r="U46" s="175" t="s">
        <v>481</v>
      </c>
      <c r="V46" s="8" t="s">
        <v>156</v>
      </c>
      <c r="X46" s="155" t="s">
        <v>34</v>
      </c>
      <c r="Y46" s="175" t="s">
        <v>22</v>
      </c>
      <c r="Z46" s="175" t="s">
        <v>443</v>
      </c>
      <c r="AA46" s="155" t="s">
        <v>790</v>
      </c>
      <c r="AB46" s="175" t="s">
        <v>481</v>
      </c>
      <c r="AC46" s="8" t="s">
        <v>156</v>
      </c>
      <c r="AD46" s="175" t="s">
        <v>22</v>
      </c>
      <c r="AE46" s="175" t="s">
        <v>443</v>
      </c>
      <c r="AF46" s="155" t="s">
        <v>790</v>
      </c>
      <c r="AG46" s="175" t="s">
        <v>470</v>
      </c>
      <c r="AH46" s="8" t="s">
        <v>156</v>
      </c>
      <c r="AI46" s="184">
        <v>1.0591407929180341</v>
      </c>
      <c r="AJ46" s="184">
        <v>1.1045558809503706</v>
      </c>
      <c r="BC46" s="199"/>
    </row>
    <row r="47" spans="1:56">
      <c r="A47" s="3">
        <v>1920</v>
      </c>
      <c r="B47" s="157">
        <v>2187.4465718430283</v>
      </c>
      <c r="C47" s="157">
        <v>1476.5501578428482</v>
      </c>
      <c r="D47" s="157">
        <v>484.62581069659558</v>
      </c>
      <c r="E47" s="157">
        <v>458.70546121376418</v>
      </c>
      <c r="F47" s="157">
        <v>6422.5509588337445</v>
      </c>
      <c r="G47" s="157"/>
      <c r="Q47" s="3">
        <v>1920</v>
      </c>
      <c r="R47" s="4">
        <v>0.63659819540393769</v>
      </c>
      <c r="S47" s="4">
        <v>0.63659819540393769</v>
      </c>
      <c r="T47">
        <v>0.87074829931972797</v>
      </c>
      <c r="U47" s="4">
        <v>0.60149948881063275</v>
      </c>
      <c r="V47">
        <v>0.60048251522132601</v>
      </c>
      <c r="X47" s="3">
        <v>1920</v>
      </c>
      <c r="Y47" s="157"/>
      <c r="AA47" s="157"/>
      <c r="AD47" s="158"/>
      <c r="AE47" s="158"/>
      <c r="AF47" s="158"/>
      <c r="AG47" s="158"/>
      <c r="AI47" s="184">
        <v>1.0742510242962013</v>
      </c>
      <c r="AJ47" s="184">
        <v>1.2013075178636423</v>
      </c>
      <c r="BC47" s="199"/>
    </row>
    <row r="48" spans="1:56">
      <c r="A48" s="3">
        <v>1921</v>
      </c>
      <c r="B48" s="157">
        <v>2026.8664134080072</v>
      </c>
      <c r="C48" s="157">
        <v>1568.6543410507184</v>
      </c>
      <c r="D48" s="157">
        <v>441.90850229747031</v>
      </c>
      <c r="E48" s="157">
        <v>459.94213793348843</v>
      </c>
      <c r="F48" s="157">
        <v>6101.9819726905316</v>
      </c>
      <c r="G48" s="157"/>
      <c r="Q48" s="3">
        <v>1921</v>
      </c>
      <c r="R48" s="4">
        <v>0.53694031537049913</v>
      </c>
      <c r="S48" s="4">
        <v>0.53694031537049913</v>
      </c>
      <c r="T48">
        <v>0.95238095238095244</v>
      </c>
      <c r="U48" s="4">
        <v>0.52697943882767229</v>
      </c>
      <c r="V48" s="175">
        <v>0.52602268333388158</v>
      </c>
      <c r="X48" s="3">
        <v>1921</v>
      </c>
      <c r="AA48" s="157">
        <v>449.82406969213287</v>
      </c>
      <c r="AC48" s="157">
        <v>10433.654469321889</v>
      </c>
      <c r="AD48" s="158"/>
      <c r="AE48" s="158"/>
      <c r="AF48" s="309">
        <v>7.8057110187462513</v>
      </c>
      <c r="AG48" s="158"/>
      <c r="AI48" s="184">
        <v>1.0491789152834321</v>
      </c>
      <c r="AJ48" s="184">
        <v>1.2056563477169939</v>
      </c>
      <c r="BC48" s="199"/>
    </row>
    <row r="49" spans="1:55">
      <c r="A49" s="3">
        <v>1922</v>
      </c>
      <c r="B49" s="157">
        <v>2071.6947915857368</v>
      </c>
      <c r="C49" s="157">
        <v>1604.6436183146398</v>
      </c>
      <c r="D49" s="157">
        <v>412.73047243253126</v>
      </c>
      <c r="E49" s="157">
        <v>461.18214875197185</v>
      </c>
      <c r="F49" s="157">
        <v>7305.8088438667455</v>
      </c>
      <c r="G49" s="157"/>
      <c r="Q49" s="3">
        <v>1922</v>
      </c>
      <c r="R49" s="4">
        <v>0.55524269194350928</v>
      </c>
      <c r="S49" s="4">
        <v>0.55524269194350928</v>
      </c>
      <c r="T49">
        <v>0.94557823129251706</v>
      </c>
      <c r="U49" s="4">
        <v>0.50653186413722584</v>
      </c>
      <c r="V49" s="175">
        <v>0.50550779868386009</v>
      </c>
      <c r="X49" s="3">
        <v>1922</v>
      </c>
      <c r="AA49" s="157">
        <v>424.17962267701063</v>
      </c>
      <c r="AC49" s="157">
        <v>10777.306436265304</v>
      </c>
      <c r="AD49" s="158"/>
      <c r="AE49" s="158"/>
      <c r="AF49" s="309"/>
      <c r="AG49" s="158"/>
      <c r="AI49" s="184">
        <v>1.0828409640046068</v>
      </c>
      <c r="AJ49" s="184">
        <v>1.2002423035168674</v>
      </c>
      <c r="BC49" s="199"/>
    </row>
    <row r="50" spans="1:55">
      <c r="A50" s="3">
        <v>1923</v>
      </c>
      <c r="B50" s="157">
        <v>2175.4826516048647</v>
      </c>
      <c r="C50" s="157">
        <v>1532.2860617661979</v>
      </c>
      <c r="D50" s="157">
        <v>430.45520409650373</v>
      </c>
      <c r="E50" s="157">
        <v>479.22632653147122</v>
      </c>
      <c r="F50" s="157">
        <v>7640.2123471551486</v>
      </c>
      <c r="G50" s="157"/>
      <c r="Q50" s="3">
        <v>1923</v>
      </c>
      <c r="R50" s="4">
        <v>0.62302415242550668</v>
      </c>
      <c r="S50" s="4">
        <v>0.62302415242550668</v>
      </c>
      <c r="T50">
        <v>0.92517006802721091</v>
      </c>
      <c r="U50" s="4">
        <v>0.56242190162444616</v>
      </c>
      <c r="V50" s="175">
        <v>0.56111365653908485</v>
      </c>
      <c r="X50" s="3">
        <v>1923</v>
      </c>
      <c r="AA50" s="157">
        <v>563.62473333794583</v>
      </c>
      <c r="AC50" s="157">
        <v>11737.319679990638</v>
      </c>
      <c r="AD50" s="158"/>
      <c r="AE50" s="158"/>
      <c r="AF50" s="309"/>
      <c r="AG50" s="158"/>
      <c r="AI50" s="184">
        <v>1.077563913762178</v>
      </c>
      <c r="AJ50" s="184">
        <v>1.0509271590289693</v>
      </c>
      <c r="BC50" s="199"/>
    </row>
    <row r="51" spans="1:55">
      <c r="A51" s="3">
        <v>1924</v>
      </c>
      <c r="B51" s="157">
        <v>2219.6521841238541</v>
      </c>
      <c r="C51" s="157">
        <v>1517.8482080987862</v>
      </c>
      <c r="D51" s="157">
        <v>417.27285899965239</v>
      </c>
      <c r="E51" s="157">
        <v>508.54663376258793</v>
      </c>
      <c r="F51" s="157">
        <v>8463.9200607173389</v>
      </c>
      <c r="G51" s="157"/>
      <c r="Q51" s="3">
        <v>1924</v>
      </c>
      <c r="R51" s="4">
        <v>0.70876913761785787</v>
      </c>
      <c r="S51" s="4">
        <v>0.70876913761785787</v>
      </c>
      <c r="T51">
        <v>0.93877551020408156</v>
      </c>
      <c r="U51" s="4">
        <v>0.64057707599681923</v>
      </c>
      <c r="V51" s="175">
        <v>0.63910845479801759</v>
      </c>
      <c r="X51" s="3">
        <v>1924</v>
      </c>
      <c r="AA51" s="157">
        <v>644.963499472016</v>
      </c>
      <c r="AC51" s="157">
        <v>11544.219729432125</v>
      </c>
      <c r="AD51" s="158"/>
      <c r="AE51" s="158"/>
      <c r="AF51" s="309"/>
      <c r="AG51" s="158"/>
      <c r="AI51" s="184">
        <v>1.106472908198866</v>
      </c>
      <c r="AJ51" s="184">
        <v>1.053630154826048</v>
      </c>
      <c r="BC51" s="199"/>
    </row>
    <row r="52" spans="1:55">
      <c r="A52" s="3">
        <v>1925</v>
      </c>
      <c r="B52" s="157">
        <v>2235.1539487090013</v>
      </c>
      <c r="C52" s="157">
        <v>1530.9316735631282</v>
      </c>
      <c r="D52" s="157">
        <v>423.39195347404001</v>
      </c>
      <c r="E52" s="157">
        <v>559.46421576675743</v>
      </c>
      <c r="F52" s="157">
        <v>8515.2461067611457</v>
      </c>
      <c r="G52" s="157"/>
      <c r="Q52" s="3">
        <v>1925</v>
      </c>
      <c r="R52" s="4">
        <v>0.76865789773555449</v>
      </c>
      <c r="S52" s="4">
        <v>0.76865789773555449</v>
      </c>
      <c r="T52">
        <v>0.95238095238095244</v>
      </c>
      <c r="U52" s="4">
        <v>0.68715210723616948</v>
      </c>
      <c r="V52" s="175">
        <v>0.68576337199827275</v>
      </c>
      <c r="X52" s="3">
        <v>1925</v>
      </c>
      <c r="AA52" s="157">
        <v>772.07636096682631</v>
      </c>
      <c r="AC52" s="157">
        <v>11749.950311789346</v>
      </c>
      <c r="AD52" s="158"/>
      <c r="AE52" s="158"/>
      <c r="AF52" s="309"/>
      <c r="AG52" s="158"/>
      <c r="AI52" s="184">
        <v>1.1436948978123094</v>
      </c>
      <c r="AJ52" s="184"/>
      <c r="BC52" s="199"/>
    </row>
    <row r="53" spans="1:55">
      <c r="A53" s="3">
        <v>1926</v>
      </c>
      <c r="B53" s="157">
        <v>2250.7014193655859</v>
      </c>
      <c r="C53" s="157">
        <v>1533.3239424913036</v>
      </c>
      <c r="D53" s="157">
        <v>412.88083339632288</v>
      </c>
      <c r="E53" s="157">
        <v>585.58654243921558</v>
      </c>
      <c r="F53" s="157">
        <v>8798.7432981193033</v>
      </c>
      <c r="G53" s="157"/>
      <c r="Q53" s="3">
        <v>1926</v>
      </c>
      <c r="R53" s="4">
        <v>0.91939977035009346</v>
      </c>
      <c r="S53" s="4">
        <v>0.91939977035009346</v>
      </c>
      <c r="T53">
        <v>0.99319727891156473</v>
      </c>
      <c r="U53" s="4">
        <v>0.89389980688401705</v>
      </c>
      <c r="V53" s="175">
        <v>0.89217814696975295</v>
      </c>
      <c r="X53" s="3">
        <v>1926</v>
      </c>
      <c r="AA53" s="157">
        <v>1028.1712426339698</v>
      </c>
      <c r="AC53" s="157">
        <v>11245.262527048817</v>
      </c>
      <c r="AD53" s="158"/>
      <c r="AE53" s="158"/>
      <c r="AF53" s="309">
        <v>10.178406549047962</v>
      </c>
      <c r="AG53" s="158"/>
      <c r="AI53" s="184"/>
      <c r="BC53" s="199"/>
    </row>
    <row r="54" spans="1:55">
      <c r="A54" s="3">
        <v>1927</v>
      </c>
      <c r="B54" s="157">
        <v>2250.178791606957</v>
      </c>
      <c r="C54" s="157">
        <v>1594.0478455048183</v>
      </c>
      <c r="D54" s="157">
        <v>436.9901472278566</v>
      </c>
      <c r="E54" s="157">
        <v>602.14823688371223</v>
      </c>
      <c r="F54" s="157">
        <v>8612.2416638294817</v>
      </c>
      <c r="G54" s="157"/>
      <c r="Q54" s="3">
        <v>1927</v>
      </c>
      <c r="R54" s="4">
        <v>0.97147294629530667</v>
      </c>
      <c r="S54" s="4">
        <v>0.97147294629530667</v>
      </c>
      <c r="T54">
        <v>1.0748299319727892</v>
      </c>
      <c r="U54" s="4">
        <v>0.93297739407020341</v>
      </c>
      <c r="V54" s="175">
        <v>0.9314339854364222</v>
      </c>
      <c r="X54" s="3">
        <v>1927</v>
      </c>
      <c r="AA54" s="157">
        <v>804.48017289870825</v>
      </c>
      <c r="AC54" s="157">
        <v>10862.551261649027</v>
      </c>
      <c r="AD54" s="158"/>
      <c r="AE54" s="158"/>
      <c r="AF54" s="309">
        <v>8.546163125408464</v>
      </c>
      <c r="AG54" s="158"/>
      <c r="AI54" s="184"/>
      <c r="BC54" s="199"/>
    </row>
    <row r="55" spans="1:55">
      <c r="A55" s="3">
        <v>1928</v>
      </c>
      <c r="B55" s="157">
        <v>2349.6053821400233</v>
      </c>
      <c r="C55" s="157">
        <v>1567.5518813557678</v>
      </c>
      <c r="D55" s="157">
        <v>397.95783147636627</v>
      </c>
      <c r="E55" s="157">
        <v>604.7955139608224</v>
      </c>
      <c r="F55" s="157">
        <v>9113.10037611181</v>
      </c>
      <c r="G55" s="157"/>
      <c r="Q55" s="3">
        <v>1928</v>
      </c>
      <c r="R55" s="4">
        <v>0.95183327339575896</v>
      </c>
      <c r="S55" s="4">
        <v>0.95183327339575896</v>
      </c>
      <c r="T55">
        <v>1.1020408163265307</v>
      </c>
      <c r="U55" s="4">
        <v>0.931159831875497</v>
      </c>
      <c r="V55" s="175">
        <v>0.92957111746554932</v>
      </c>
      <c r="X55" s="3">
        <v>1928</v>
      </c>
      <c r="AA55" s="157">
        <v>752.63968558143029</v>
      </c>
      <c r="AC55" s="157">
        <v>11882.223977974387</v>
      </c>
      <c r="AD55" s="158"/>
      <c r="AE55" s="158"/>
      <c r="AF55" s="309">
        <v>7.5093861654322076</v>
      </c>
      <c r="AG55" s="158"/>
      <c r="BC55" s="199"/>
    </row>
    <row r="56" spans="1:55">
      <c r="A56" s="3">
        <v>1929</v>
      </c>
      <c r="B56" s="157">
        <v>2423.7221878916398</v>
      </c>
      <c r="C56" s="157">
        <v>1601.9286071535655</v>
      </c>
      <c r="D56" s="157">
        <v>397.65566338414982</v>
      </c>
      <c r="E56" s="157">
        <v>585.72239640672581</v>
      </c>
      <c r="F56" s="157">
        <v>9877.133932456476</v>
      </c>
      <c r="G56" s="157"/>
      <c r="Q56" s="3">
        <v>1929</v>
      </c>
      <c r="R56" s="4">
        <v>0.98261284768503632</v>
      </c>
      <c r="S56" s="4">
        <v>0.98261284768503632</v>
      </c>
      <c r="T56">
        <v>1.1768707482993199</v>
      </c>
      <c r="U56" s="4">
        <v>0.98886743155742374</v>
      </c>
      <c r="V56" s="175">
        <v>0.98720452674841341</v>
      </c>
      <c r="X56" s="3">
        <v>1929</v>
      </c>
      <c r="AA56" s="157">
        <v>653.99700000207599</v>
      </c>
      <c r="AC56" s="157">
        <v>12133.815457605255</v>
      </c>
      <c r="AD56" s="158"/>
      <c r="AE56" s="158"/>
      <c r="AF56" s="309">
        <v>6.4253975137788615</v>
      </c>
      <c r="AG56" s="158"/>
      <c r="BC56" s="199"/>
    </row>
    <row r="57" spans="1:55">
      <c r="A57" s="3">
        <v>1930</v>
      </c>
      <c r="B57" s="157">
        <v>2418.2497996359079</v>
      </c>
      <c r="C57" s="157">
        <v>1752.265480456047</v>
      </c>
      <c r="D57" s="157">
        <v>343.14667151450266</v>
      </c>
      <c r="E57" s="157">
        <v>578.70668601960233</v>
      </c>
      <c r="F57" s="157">
        <v>9532.3697009168827</v>
      </c>
      <c r="G57" s="157"/>
      <c r="Q57" s="3">
        <v>1930</v>
      </c>
      <c r="R57" s="4">
        <v>0.98879528772619774</v>
      </c>
      <c r="S57" s="4">
        <v>0.98879528772619774</v>
      </c>
      <c r="T57">
        <v>1.2517006802721089</v>
      </c>
      <c r="U57" s="4">
        <v>0.99625127797341817</v>
      </c>
      <c r="V57" s="175">
        <v>0.99510216296240073</v>
      </c>
      <c r="X57" s="3">
        <v>1930</v>
      </c>
      <c r="AA57" s="157">
        <v>501.47739713185001</v>
      </c>
      <c r="AC57" s="157">
        <v>11317.053131354054</v>
      </c>
      <c r="AD57" s="158"/>
      <c r="AE57" s="158"/>
      <c r="AF57" s="309">
        <v>5.573792877290126</v>
      </c>
      <c r="AG57" s="158"/>
      <c r="BC57" s="199"/>
    </row>
    <row r="58" spans="1:55">
      <c r="A58" s="3">
        <v>1931</v>
      </c>
      <c r="B58" s="157">
        <v>2333.4756934900906</v>
      </c>
      <c r="C58" s="157">
        <v>1716.1218107272321</v>
      </c>
      <c r="D58" s="157">
        <v>284.88576121492804</v>
      </c>
      <c r="E58" s="157">
        <v>534.45856509884732</v>
      </c>
      <c r="F58" s="157">
        <v>9107.0317347853015</v>
      </c>
      <c r="G58" s="157"/>
      <c r="Q58" s="3">
        <v>1931</v>
      </c>
      <c r="R58" s="4">
        <v>0.95892173129433544</v>
      </c>
      <c r="S58" s="4">
        <v>0.95892173129433544</v>
      </c>
      <c r="T58">
        <v>1.2108843537414966</v>
      </c>
      <c r="U58" s="4">
        <v>0.95717369078723158</v>
      </c>
      <c r="V58" s="175">
        <v>0.95629317860686702</v>
      </c>
      <c r="X58" s="3">
        <v>1931</v>
      </c>
      <c r="AA58" s="157">
        <v>421.84068085212755</v>
      </c>
      <c r="AC58" s="157">
        <v>10609.965022390385</v>
      </c>
      <c r="AD58" s="158"/>
      <c r="AE58" s="158"/>
      <c r="AF58" s="309">
        <v>5.0343814297503879</v>
      </c>
      <c r="AG58" s="158"/>
      <c r="BC58" s="199"/>
    </row>
    <row r="59" spans="1:55">
      <c r="A59" s="3">
        <v>1932</v>
      </c>
      <c r="B59" s="157">
        <v>2201.4117580137709</v>
      </c>
      <c r="C59" s="157">
        <v>1713.116909784919</v>
      </c>
      <c r="D59" s="157">
        <v>270.23043630270524</v>
      </c>
      <c r="E59" s="157">
        <v>486.86106853715648</v>
      </c>
      <c r="F59" s="157">
        <v>8302.9642115174302</v>
      </c>
      <c r="G59" s="157"/>
      <c r="Q59" s="3">
        <v>1932</v>
      </c>
      <c r="R59" s="4">
        <v>0.91059472722057677</v>
      </c>
      <c r="S59" s="4">
        <v>0.91059472722057677</v>
      </c>
      <c r="T59">
        <v>1.1224489795918369</v>
      </c>
      <c r="U59" s="4">
        <v>0.87152107236169474</v>
      </c>
      <c r="V59" s="175">
        <v>0.8711830857108559</v>
      </c>
      <c r="X59" s="3">
        <v>1932</v>
      </c>
      <c r="Y59" s="157">
        <v>2979.2101894758748</v>
      </c>
      <c r="Z59" s="157"/>
      <c r="AA59" s="157">
        <v>405.87391290866674</v>
      </c>
      <c r="AC59" s="157">
        <v>10220.771360800767</v>
      </c>
      <c r="AD59" s="309">
        <v>30.467243798944686</v>
      </c>
      <c r="AE59" s="158"/>
      <c r="AF59" s="309">
        <v>5.1164017618582447</v>
      </c>
      <c r="AG59" s="158"/>
      <c r="BC59" s="199"/>
    </row>
    <row r="60" spans="1:55">
      <c r="A60" s="3">
        <v>1933</v>
      </c>
      <c r="B60" s="157">
        <v>2232.3131102869802</v>
      </c>
      <c r="C60" s="157">
        <v>1628.222588087242</v>
      </c>
      <c r="D60" s="157">
        <v>283.92280753868738</v>
      </c>
      <c r="E60" s="157">
        <v>489.35014177017024</v>
      </c>
      <c r="F60" s="157">
        <v>8543.2519994743434</v>
      </c>
      <c r="G60" s="157"/>
      <c r="Q60" s="3">
        <v>1933</v>
      </c>
      <c r="R60" s="4">
        <v>0.87403967813176153</v>
      </c>
      <c r="S60" s="4">
        <v>0.87403967813176153</v>
      </c>
      <c r="T60">
        <v>1.0136054421768708</v>
      </c>
      <c r="U60" s="4">
        <v>0.84357605361808474</v>
      </c>
      <c r="V60" s="175">
        <v>0.8433052269681085</v>
      </c>
      <c r="X60" s="3">
        <v>1933</v>
      </c>
      <c r="Y60" s="157">
        <v>3020.3872353975348</v>
      </c>
      <c r="Z60" s="157"/>
      <c r="AA60" s="157">
        <v>423.13371219890433</v>
      </c>
      <c r="AC60" s="157">
        <v>10360.029683558756</v>
      </c>
      <c r="AD60" s="309">
        <v>30.216766091176506</v>
      </c>
      <c r="AE60" s="158"/>
      <c r="AF60" s="309">
        <v>4.9090874636267507</v>
      </c>
      <c r="AG60" s="158"/>
      <c r="BC60" s="199"/>
    </row>
    <row r="61" spans="1:55">
      <c r="A61" s="3">
        <v>1934</v>
      </c>
      <c r="B61" s="157">
        <v>2143.8094551974373</v>
      </c>
      <c r="C61" s="157">
        <v>1599.0749005057387</v>
      </c>
      <c r="D61" s="157">
        <v>286.44490819938756</v>
      </c>
      <c r="E61" s="157">
        <v>473.80058890420378</v>
      </c>
      <c r="F61" s="157">
        <v>8241.7294985474746</v>
      </c>
      <c r="G61" s="157"/>
      <c r="Q61" s="3">
        <v>1934</v>
      </c>
      <c r="R61" s="4">
        <v>0.85986638845358088</v>
      </c>
      <c r="S61" s="4">
        <v>0.85986638845358088</v>
      </c>
      <c r="T61">
        <v>0.94557823129251706</v>
      </c>
      <c r="U61" s="4">
        <v>0.80824718845848009</v>
      </c>
      <c r="V61" s="175">
        <v>0.80788640743544782</v>
      </c>
      <c r="X61" s="3">
        <v>1934</v>
      </c>
      <c r="Y61" s="157">
        <v>2900.0221891074666</v>
      </c>
      <c r="Z61" s="157"/>
      <c r="AA61" s="157">
        <v>429.97776246134657</v>
      </c>
      <c r="AC61" s="157">
        <v>9970.5107537901076</v>
      </c>
      <c r="AD61" s="309">
        <v>30.957407674533364</v>
      </c>
      <c r="AE61" s="158"/>
      <c r="AF61" s="309">
        <v>5.0474933260513124</v>
      </c>
      <c r="AG61" s="158"/>
      <c r="BC61" s="199"/>
    </row>
    <row r="62" spans="1:55">
      <c r="A62" s="3">
        <v>1935</v>
      </c>
      <c r="B62" s="157">
        <v>2030.0929338804717</v>
      </c>
      <c r="C62" s="157">
        <v>1541.3757919359271</v>
      </c>
      <c r="D62" s="157">
        <v>317.404545195401</v>
      </c>
      <c r="E62" s="157">
        <v>495.29090059008871</v>
      </c>
      <c r="F62" s="157">
        <v>8034.9188833334119</v>
      </c>
      <c r="G62" s="157"/>
      <c r="Q62" s="3">
        <v>1935</v>
      </c>
      <c r="R62" s="4">
        <v>0.83120420022728425</v>
      </c>
      <c r="S62" s="4">
        <v>0.83120420022728425</v>
      </c>
      <c r="T62">
        <v>0.87755102040816335</v>
      </c>
      <c r="U62" s="4">
        <v>0.7412245825286834</v>
      </c>
      <c r="V62" s="175">
        <v>0.74083183561830579</v>
      </c>
      <c r="X62" s="3">
        <v>1935</v>
      </c>
      <c r="Y62" s="157">
        <v>2745.6077045186885</v>
      </c>
      <c r="Z62" s="157"/>
      <c r="AA62" s="157">
        <v>487.24934644289579</v>
      </c>
      <c r="AC62" s="157">
        <v>10547.648573486707</v>
      </c>
      <c r="AD62" s="309">
        <v>29.205922302978188</v>
      </c>
      <c r="AE62" s="158"/>
      <c r="AF62" s="309">
        <v>5.4720285213113407</v>
      </c>
      <c r="AG62" s="158"/>
      <c r="BC62" s="199"/>
    </row>
    <row r="63" spans="1:55">
      <c r="A63" s="3">
        <v>1936</v>
      </c>
      <c r="B63" s="157">
        <v>2064.629539306809</v>
      </c>
      <c r="C63" s="157">
        <v>1537.1515252991969</v>
      </c>
      <c r="D63" s="157">
        <v>353.78407149129032</v>
      </c>
      <c r="E63" s="157">
        <v>446.45053889850584</v>
      </c>
      <c r="F63" s="157">
        <v>8145.4429278254129</v>
      </c>
      <c r="G63" s="157"/>
      <c r="Q63" s="3">
        <v>1936</v>
      </c>
      <c r="R63" s="4">
        <v>0.82393063577034054</v>
      </c>
      <c r="S63" s="4">
        <v>0.82393063577034054</v>
      </c>
      <c r="T63">
        <v>0.86394557823129248</v>
      </c>
      <c r="U63" s="4">
        <v>0.79518346018402819</v>
      </c>
      <c r="V63" s="175">
        <v>0.79491255961844198</v>
      </c>
      <c r="X63" s="3">
        <v>1936</v>
      </c>
      <c r="Y63" s="157">
        <v>2791.7210461088789</v>
      </c>
      <c r="Z63" s="157"/>
      <c r="AA63" s="157">
        <v>534.16194562104647</v>
      </c>
      <c r="AC63" s="157">
        <v>11160.844357957993</v>
      </c>
      <c r="AD63" s="309">
        <v>25.926641423195569</v>
      </c>
      <c r="AE63" s="158"/>
      <c r="AF63" s="309"/>
      <c r="AG63" s="158"/>
      <c r="BC63" s="199"/>
    </row>
    <row r="64" spans="1:55">
      <c r="A64" s="3">
        <v>1937</v>
      </c>
      <c r="B64" s="157">
        <v>2044.1204625723067</v>
      </c>
      <c r="C64" s="157">
        <v>1560.74684197337</v>
      </c>
      <c r="D64" s="157">
        <v>434.77068447491877</v>
      </c>
      <c r="E64" s="157">
        <v>567.84124820191118</v>
      </c>
      <c r="F64" s="157">
        <v>8330.7369425232537</v>
      </c>
      <c r="G64" s="157"/>
      <c r="Q64" s="3">
        <v>1937</v>
      </c>
      <c r="R64" s="4">
        <v>1</v>
      </c>
      <c r="S64" s="4">
        <v>1</v>
      </c>
      <c r="T64">
        <v>1</v>
      </c>
      <c r="U64" s="4">
        <v>1</v>
      </c>
      <c r="V64" s="175">
        <v>1</v>
      </c>
      <c r="X64" s="3">
        <v>1937</v>
      </c>
      <c r="Y64" s="157">
        <v>2800.3900611495351</v>
      </c>
      <c r="Z64" s="157"/>
      <c r="AA64" s="157">
        <v>628.54099058654685</v>
      </c>
      <c r="AC64" s="157">
        <v>10790.269479659231</v>
      </c>
      <c r="AD64" s="309">
        <v>25.95292051258366</v>
      </c>
      <c r="AE64" s="158"/>
      <c r="AF64" s="309">
        <v>5.8250722261516392</v>
      </c>
      <c r="AG64" s="158"/>
      <c r="BC64" s="199"/>
    </row>
    <row r="65" spans="1:55">
      <c r="A65" s="3">
        <v>1938</v>
      </c>
      <c r="B65" s="157">
        <v>2045.7287054464509</v>
      </c>
      <c r="C65" s="157">
        <v>1627.8599370329655</v>
      </c>
      <c r="D65" s="157">
        <v>470.28728743824956</v>
      </c>
      <c r="E65" s="157">
        <v>571.22065188967576</v>
      </c>
      <c r="F65" s="157">
        <v>8119.6930525977123</v>
      </c>
      <c r="G65" s="157"/>
      <c r="Q65" s="3">
        <v>1938</v>
      </c>
      <c r="R65" s="4">
        <v>1.1618060376452524</v>
      </c>
      <c r="S65" s="4">
        <v>1.1618060376452524</v>
      </c>
      <c r="T65">
        <v>1.1224489795918369</v>
      </c>
      <c r="U65" s="4">
        <v>1.1359763716914688</v>
      </c>
      <c r="V65" s="175">
        <v>1.1360000000000001</v>
      </c>
      <c r="X65" s="3">
        <v>1938</v>
      </c>
      <c r="Y65" s="157">
        <v>2708.0155774451327</v>
      </c>
      <c r="Z65" s="157"/>
      <c r="AA65" s="157">
        <v>673.4599126767971</v>
      </c>
      <c r="AC65" s="157">
        <v>10279.769802904155</v>
      </c>
      <c r="AD65" s="309">
        <v>26.941580304267521</v>
      </c>
      <c r="AE65" s="158"/>
      <c r="AF65" s="309">
        <v>6.4731644187875403</v>
      </c>
      <c r="AG65" s="158"/>
      <c r="BC65" s="199"/>
    </row>
    <row r="66" spans="1:55">
      <c r="A66" s="3">
        <v>1939</v>
      </c>
      <c r="B66" s="157">
        <v>1926.019863929755</v>
      </c>
      <c r="C66" s="157">
        <v>1525.5475223854676</v>
      </c>
      <c r="D66" s="157">
        <v>492.80787158804168</v>
      </c>
      <c r="E66" s="157">
        <v>565.80069656369142</v>
      </c>
      <c r="F66" s="157">
        <v>8453.3142332397947</v>
      </c>
      <c r="G66" s="157"/>
      <c r="Q66" s="3">
        <v>1939</v>
      </c>
      <c r="R66" s="4">
        <v>1.2908955973836138</v>
      </c>
      <c r="S66" s="4">
        <v>1.2198963395275151</v>
      </c>
      <c r="T66">
        <v>1.2857142857142858</v>
      </c>
      <c r="U66" s="4">
        <v>1.1646405250400491</v>
      </c>
      <c r="V66" s="175">
        <v>1.2109760000000003</v>
      </c>
      <c r="X66" s="3">
        <v>1939</v>
      </c>
      <c r="Y66" s="157">
        <v>2581.2205280869134</v>
      </c>
      <c r="Z66" s="157"/>
      <c r="AA66" s="157">
        <v>662.6464745663942</v>
      </c>
      <c r="AC66" s="157">
        <v>10657.990135360482</v>
      </c>
      <c r="AD66" s="309">
        <v>25.816976531349979</v>
      </c>
      <c r="AE66" s="158"/>
      <c r="AF66" s="309">
        <v>6.6010878290895398</v>
      </c>
      <c r="AG66" s="158"/>
      <c r="BC66" s="199"/>
    </row>
    <row r="67" spans="1:55">
      <c r="A67" s="3">
        <v>1940</v>
      </c>
      <c r="B67" s="157">
        <v>1711.8238592052776</v>
      </c>
      <c r="C67" s="157">
        <v>1442.262955077385</v>
      </c>
      <c r="D67" s="157">
        <v>464.62413685088546</v>
      </c>
      <c r="E67" s="157">
        <v>520.1311269670033</v>
      </c>
      <c r="F67" s="157">
        <v>6630.1855744398263</v>
      </c>
      <c r="G67" s="157"/>
      <c r="Q67" s="3">
        <v>1940</v>
      </c>
      <c r="R67" s="4">
        <v>1.5619836728341727</v>
      </c>
      <c r="S67" s="4">
        <v>1.4174033659272078</v>
      </c>
      <c r="T67">
        <v>1.4625850340136055</v>
      </c>
      <c r="U67" s="4">
        <v>1.3290422512121896</v>
      </c>
      <c r="V67" s="175">
        <v>1.4362175360000002</v>
      </c>
      <c r="X67" s="3">
        <v>1940</v>
      </c>
      <c r="Y67" s="157">
        <v>2306.3737612085279</v>
      </c>
      <c r="Z67" s="157"/>
      <c r="AA67" s="157">
        <v>605.53398110469459</v>
      </c>
      <c r="AC67" s="157">
        <v>8151.0307814656926</v>
      </c>
      <c r="AD67" s="309">
        <v>30.773253912535953</v>
      </c>
      <c r="AE67" s="158"/>
      <c r="AF67" s="309">
        <v>7.5653127521925629</v>
      </c>
      <c r="AG67" s="158"/>
      <c r="BC67" s="199"/>
    </row>
    <row r="68" spans="1:55">
      <c r="A68" s="3">
        <v>1941</v>
      </c>
      <c r="B68" s="157">
        <v>1761.1368155795687</v>
      </c>
      <c r="C68" s="157">
        <v>1267.4518446224076</v>
      </c>
      <c r="D68" s="157">
        <v>441.12464063152612</v>
      </c>
      <c r="E68" s="157">
        <v>503.39159041101789</v>
      </c>
      <c r="F68" s="157">
        <v>6404.3690298545607</v>
      </c>
      <c r="G68" s="157"/>
      <c r="Q68" s="3">
        <v>1941</v>
      </c>
      <c r="R68" s="4">
        <v>1.6910732325725339</v>
      </c>
      <c r="S68" s="4">
        <v>1.9276685776610027</v>
      </c>
      <c r="T68">
        <v>1.6000930286644572</v>
      </c>
      <c r="U68" s="4">
        <v>1.4993487618194126</v>
      </c>
      <c r="V68" s="175">
        <v>1.6846831697280003</v>
      </c>
      <c r="X68" s="3">
        <v>1941</v>
      </c>
      <c r="Y68" s="157">
        <v>2385.7427636436214</v>
      </c>
      <c r="Z68" s="157"/>
      <c r="AA68" s="157">
        <v>569.83059329704406</v>
      </c>
      <c r="AC68" s="157">
        <v>8945.6911508910671</v>
      </c>
      <c r="AD68" s="309">
        <v>26.77034037871438</v>
      </c>
      <c r="AE68" s="158"/>
      <c r="AF68" s="309"/>
      <c r="AG68" s="158"/>
      <c r="BC68" s="199"/>
    </row>
    <row r="69" spans="1:55">
      <c r="A69" s="3">
        <v>1942</v>
      </c>
      <c r="B69" s="157">
        <v>1638.279931782911</v>
      </c>
      <c r="C69" s="157">
        <v>1263.2590466078066</v>
      </c>
      <c r="D69" s="157">
        <v>403.28923474549509</v>
      </c>
      <c r="E69" s="157">
        <v>479.46882903619814</v>
      </c>
      <c r="F69" s="157">
        <v>6446.1959897377874</v>
      </c>
      <c r="G69" s="157"/>
      <c r="Q69" s="3">
        <v>1942</v>
      </c>
      <c r="R69" s="4">
        <v>2.3365210312643407</v>
      </c>
      <c r="S69" s="4">
        <v>2.6930663952616949</v>
      </c>
      <c r="T69">
        <v>2.0501191929763358</v>
      </c>
      <c r="U69" s="4">
        <v>1.7329101337230102</v>
      </c>
      <c r="V69" s="175">
        <v>2.0233044868433283</v>
      </c>
      <c r="X69" s="3">
        <v>1942</v>
      </c>
      <c r="Y69" s="157">
        <v>2231.6745541983014</v>
      </c>
      <c r="Z69" s="157"/>
      <c r="AA69" s="157">
        <v>516.17876851799588</v>
      </c>
      <c r="AC69" s="157">
        <v>9963.6948509760241</v>
      </c>
      <c r="AD69" s="309"/>
      <c r="AE69" s="158"/>
      <c r="AF69" s="309">
        <v>5.2492539739883197</v>
      </c>
      <c r="AG69" s="158"/>
    </row>
    <row r="70" spans="1:55">
      <c r="A70" s="3">
        <v>1943</v>
      </c>
      <c r="B70" s="157">
        <v>1501.1207698651417</v>
      </c>
      <c r="C70" s="157">
        <v>914.47661449970701</v>
      </c>
      <c r="D70" s="157">
        <v>381.68163808524355</v>
      </c>
      <c r="E70" s="157">
        <v>488.90031828575252</v>
      </c>
      <c r="F70" s="157">
        <v>6427.8991978246604</v>
      </c>
      <c r="G70" s="157"/>
      <c r="Q70" s="3">
        <v>1943</v>
      </c>
      <c r="R70" s="4">
        <v>3.4079643770927399</v>
      </c>
      <c r="S70" s="4">
        <v>3.5860305157958354</v>
      </c>
      <c r="T70">
        <v>2.6876562590848305</v>
      </c>
      <c r="U70" s="4">
        <v>2.0710862296562169</v>
      </c>
      <c r="V70" s="175">
        <v>2.5129441726594139</v>
      </c>
      <c r="X70" s="3">
        <v>1943</v>
      </c>
      <c r="Y70" s="157">
        <v>2056.467234278854</v>
      </c>
      <c r="Z70" s="157"/>
      <c r="AA70" s="157">
        <v>483.24988182355372</v>
      </c>
      <c r="AC70" s="157">
        <v>9595.2829330961231</v>
      </c>
      <c r="AD70" s="309"/>
      <c r="AE70" s="158"/>
      <c r="AF70" s="309">
        <v>5.3864775512520655</v>
      </c>
      <c r="AG70" s="158"/>
    </row>
    <row r="71" spans="1:55">
      <c r="A71" s="3">
        <v>1944</v>
      </c>
      <c r="B71" s="157">
        <v>1560.9656544130751</v>
      </c>
      <c r="C71" s="157">
        <v>1153.0402709648322</v>
      </c>
      <c r="D71" s="157">
        <v>297.60231322201912</v>
      </c>
      <c r="E71" s="157">
        <v>500.09470630154578</v>
      </c>
      <c r="F71" s="157">
        <v>4916.8445169105071</v>
      </c>
      <c r="G71" s="157"/>
      <c r="Q71" s="3">
        <v>1944</v>
      </c>
      <c r="R71" s="4">
        <v>4.8279495342147154</v>
      </c>
      <c r="S71" s="4">
        <v>4.4506465690114325</v>
      </c>
      <c r="T71">
        <v>4.1252398395255536</v>
      </c>
      <c r="U71" s="4">
        <v>2.4371981464537953</v>
      </c>
      <c r="V71" s="175">
        <v>3.0733307231624636</v>
      </c>
      <c r="X71" s="3">
        <v>1944</v>
      </c>
      <c r="Y71" s="157">
        <v>2150.8626281210286</v>
      </c>
      <c r="Z71" s="157"/>
      <c r="AA71" s="157"/>
      <c r="AC71" s="157">
        <v>9648.4639599475177</v>
      </c>
      <c r="AD71" s="309"/>
      <c r="AE71" s="158"/>
      <c r="AF71" s="309">
        <v>5.212214546150471</v>
      </c>
      <c r="AG71" s="158"/>
    </row>
    <row r="72" spans="1:55">
      <c r="A72" s="3">
        <v>1945</v>
      </c>
      <c r="B72" s="157">
        <v>1576.1502714598389</v>
      </c>
      <c r="C72" s="157">
        <v>1327.6246487248279</v>
      </c>
      <c r="D72" s="157">
        <v>236.01427155086549</v>
      </c>
      <c r="E72" s="157">
        <v>420.41204620251318</v>
      </c>
      <c r="F72" s="157">
        <v>6024.3491262890093</v>
      </c>
      <c r="G72" s="157"/>
      <c r="Q72" s="3">
        <v>1945</v>
      </c>
      <c r="R72" s="4">
        <v>6.2608436473105273</v>
      </c>
      <c r="S72" s="4">
        <v>5.1735222856343084</v>
      </c>
      <c r="T72">
        <v>5.7753357753357752</v>
      </c>
      <c r="U72" s="4">
        <v>3.476087697375895</v>
      </c>
      <c r="V72" s="175">
        <v>4.5546761317267705</v>
      </c>
      <c r="X72" s="3">
        <v>1945</v>
      </c>
      <c r="Y72" s="157">
        <v>2184.6321770362247</v>
      </c>
      <c r="Z72" s="157"/>
      <c r="AA72" s="157"/>
      <c r="AB72" s="157">
        <v>614.63746787843581</v>
      </c>
      <c r="AC72" s="157">
        <v>11658.382933168583</v>
      </c>
      <c r="AD72" s="309"/>
      <c r="AE72" s="158"/>
      <c r="AF72" s="309">
        <v>3.1935905270300173</v>
      </c>
      <c r="AG72" s="309">
        <v>4.0883157828301702</v>
      </c>
    </row>
    <row r="73" spans="1:55">
      <c r="A73" s="3">
        <v>1946</v>
      </c>
      <c r="B73" s="157">
        <v>1750.002307151005</v>
      </c>
      <c r="C73" s="157">
        <v>1538.5467807315931</v>
      </c>
      <c r="D73" s="157">
        <v>272.85353253613147</v>
      </c>
      <c r="E73" s="157">
        <v>322.07943791527697</v>
      </c>
      <c r="F73" s="157">
        <v>8013.15519378506</v>
      </c>
      <c r="G73" s="157"/>
      <c r="Q73" s="3">
        <v>1946</v>
      </c>
      <c r="R73" s="4">
        <v>8.6231825905225392</v>
      </c>
      <c r="S73" s="4">
        <v>8.135895320422172</v>
      </c>
      <c r="T73">
        <v>19.501133786848072</v>
      </c>
      <c r="U73" s="4">
        <v>4.1017834829035555</v>
      </c>
      <c r="V73" s="175">
        <v>6.9504357770150529</v>
      </c>
      <c r="X73" s="3">
        <v>1946</v>
      </c>
      <c r="Y73" s="157">
        <v>2444.4975681634505</v>
      </c>
      <c r="Z73" s="157">
        <v>2154.1407472744095</v>
      </c>
      <c r="AA73" s="157"/>
      <c r="AC73" s="157">
        <v>11887.371648317456</v>
      </c>
      <c r="AD73" s="309">
        <v>25.512870002423448</v>
      </c>
      <c r="AE73" s="309">
        <v>21.211996777483378</v>
      </c>
      <c r="AF73" s="309">
        <v>8.0080746843685553</v>
      </c>
      <c r="AG73" s="158"/>
    </row>
    <row r="74" spans="1:55">
      <c r="A74" s="3">
        <v>1947</v>
      </c>
      <c r="B74" s="157">
        <v>1797.2784540176524</v>
      </c>
      <c r="C74" s="157">
        <v>1603.352879540492</v>
      </c>
      <c r="D74" s="157">
        <v>286.35190885224409</v>
      </c>
      <c r="E74" s="157">
        <v>493.29272412301447</v>
      </c>
      <c r="F74" s="157">
        <v>8435.0612837820117</v>
      </c>
      <c r="G74" s="157"/>
      <c r="Q74" s="3">
        <v>1947</v>
      </c>
      <c r="R74" s="4">
        <v>12.431324602804199</v>
      </c>
      <c r="S74" s="4">
        <v>10.956528018617314</v>
      </c>
      <c r="T74">
        <v>31.376824233967092</v>
      </c>
      <c r="U74" s="4">
        <v>5.865897989321823</v>
      </c>
      <c r="V74" s="175">
        <v>10.383951050860489</v>
      </c>
      <c r="X74" s="3">
        <v>1947</v>
      </c>
      <c r="Y74" s="157">
        <v>2530.0911694354209</v>
      </c>
      <c r="Z74" s="157">
        <v>2249.5476605568251</v>
      </c>
      <c r="AA74" s="157"/>
      <c r="AC74" s="157">
        <v>10500.288121156487</v>
      </c>
      <c r="AD74" s="309">
        <v>28.846274331165549</v>
      </c>
      <c r="AE74" s="309">
        <v>22.604989223214027</v>
      </c>
      <c r="AF74" s="309">
        <v>10.192993141056142</v>
      </c>
      <c r="AG74" s="158"/>
    </row>
    <row r="75" spans="1:55">
      <c r="A75" s="3">
        <v>1948</v>
      </c>
      <c r="B75" s="157">
        <v>1876.2916036923241</v>
      </c>
      <c r="C75" s="157">
        <v>1702.6779531793827</v>
      </c>
      <c r="D75" s="157">
        <v>295.08847126860792</v>
      </c>
      <c r="E75" s="157">
        <v>561.66932754596212</v>
      </c>
      <c r="F75" s="157">
        <v>9446.2102605037617</v>
      </c>
      <c r="G75" s="157"/>
      <c r="Q75" s="3">
        <v>1948</v>
      </c>
      <c r="R75" s="4">
        <v>20.499422086451787</v>
      </c>
      <c r="S75" s="4">
        <v>16.38518291011852</v>
      </c>
      <c r="T75">
        <v>42.252456538170826</v>
      </c>
      <c r="U75" s="4">
        <v>8.377371350675908</v>
      </c>
      <c r="V75" s="175">
        <v>16.458562415613876</v>
      </c>
      <c r="X75" s="3">
        <v>1948</v>
      </c>
      <c r="Y75" s="157">
        <v>2661.893677159816</v>
      </c>
      <c r="Z75" s="157">
        <v>2393.9973564555689</v>
      </c>
      <c r="AA75" s="157"/>
      <c r="AC75" s="157">
        <v>11065.951377282689</v>
      </c>
      <c r="AD75" s="309">
        <v>29.960679992836081</v>
      </c>
      <c r="AE75" s="309">
        <v>21.537451075994653</v>
      </c>
      <c r="AF75" s="309">
        <v>8.3931833987340081</v>
      </c>
      <c r="AG75" s="158"/>
    </row>
    <row r="76" spans="1:55">
      <c r="A76" s="3">
        <v>1949</v>
      </c>
      <c r="B76" s="157">
        <v>1913.5519410705435</v>
      </c>
      <c r="C76" s="157">
        <v>1689.3072013141145</v>
      </c>
      <c r="D76" s="157">
        <v>323.04216709933257</v>
      </c>
      <c r="E76" s="157">
        <v>595.80696922509844</v>
      </c>
      <c r="F76" s="157">
        <v>9946.8099276699977</v>
      </c>
      <c r="G76" s="157"/>
      <c r="Q76" s="3">
        <v>1949</v>
      </c>
      <c r="R76" s="4">
        <v>25.095010413137452</v>
      </c>
      <c r="S76" s="4">
        <v>21.289398556226658</v>
      </c>
      <c r="T76">
        <v>51.628001628001627</v>
      </c>
      <c r="U76" s="4">
        <v>12.131546063841876</v>
      </c>
      <c r="V76" s="175">
        <v>18.631092654474909</v>
      </c>
      <c r="X76" s="3">
        <v>1949</v>
      </c>
      <c r="Y76" s="157">
        <v>2712.9481639866181</v>
      </c>
      <c r="Z76" s="157">
        <v>2380.3798670941624</v>
      </c>
      <c r="AA76" s="157"/>
      <c r="AC76" s="157">
        <v>12354.665823562456</v>
      </c>
      <c r="AD76" s="309">
        <v>29.57736954866337</v>
      </c>
      <c r="AE76" s="309"/>
      <c r="AF76" s="309"/>
      <c r="AG76" s="158"/>
    </row>
    <row r="77" spans="1:55">
      <c r="A77" s="3">
        <v>1950</v>
      </c>
      <c r="B77" s="157">
        <v>1962.3261171250376</v>
      </c>
      <c r="C77" s="157">
        <v>1745.1956127479448</v>
      </c>
      <c r="D77" s="157">
        <v>326.25576776623393</v>
      </c>
      <c r="E77" s="157">
        <v>702.33372269005713</v>
      </c>
      <c r="F77" s="157">
        <v>10672.636360860666</v>
      </c>
      <c r="G77" s="157"/>
      <c r="Q77" s="3">
        <v>1950</v>
      </c>
      <c r="R77" s="4">
        <v>25.301553708718828</v>
      </c>
      <c r="S77" s="4">
        <v>21.757141666982637</v>
      </c>
      <c r="T77">
        <v>53.693121693121689</v>
      </c>
      <c r="U77" s="4">
        <v>14.460524821083725</v>
      </c>
      <c r="V77" s="175">
        <v>20.494201919922403</v>
      </c>
      <c r="X77" s="3">
        <v>1950</v>
      </c>
      <c r="Y77" s="157">
        <v>2780.2395693636113</v>
      </c>
      <c r="Z77" s="157">
        <v>2464.6129482404945</v>
      </c>
      <c r="AA77" s="157"/>
      <c r="AC77" s="157">
        <v>13064.158037741234</v>
      </c>
      <c r="AD77" s="309">
        <v>26.273442168603694</v>
      </c>
      <c r="AE77" s="309"/>
      <c r="AF77" s="158"/>
      <c r="AG77" s="158"/>
    </row>
    <row r="78" spans="1:55">
      <c r="A78" s="3">
        <v>1951</v>
      </c>
      <c r="B78" s="157">
        <v>1954.4768126565373</v>
      </c>
      <c r="C78" s="157">
        <v>1731.243800224973</v>
      </c>
      <c r="D78" s="157">
        <v>356.74062678287635</v>
      </c>
      <c r="E78" s="157">
        <v>738.85356446828007</v>
      </c>
      <c r="F78" s="157">
        <v>11182.881385605744</v>
      </c>
      <c r="Q78" s="3">
        <v>1951</v>
      </c>
      <c r="R78" s="4">
        <v>28.514218461924287</v>
      </c>
      <c r="S78" s="4">
        <v>25.357346216437744</v>
      </c>
      <c r="T78">
        <v>56.274521774521773</v>
      </c>
      <c r="U78" s="4">
        <v>17.380438486879473</v>
      </c>
      <c r="V78" s="175">
        <v>23.834756832869754</v>
      </c>
      <c r="X78" s="3">
        <v>1951</v>
      </c>
      <c r="Y78" s="157">
        <v>2767.2616092396838</v>
      </c>
      <c r="Z78" s="157">
        <v>2450.4702856045105</v>
      </c>
      <c r="AA78" s="157"/>
      <c r="AC78" s="157">
        <v>14216.316649116381</v>
      </c>
      <c r="AD78" s="309">
        <v>23.287017897597714</v>
      </c>
      <c r="AE78" s="309"/>
      <c r="AF78" s="158"/>
      <c r="AG78" s="158"/>
    </row>
    <row r="79" spans="1:55">
      <c r="A79" s="3">
        <v>1952</v>
      </c>
      <c r="B79" s="157">
        <v>2197.8052511800415</v>
      </c>
      <c r="C79" s="157">
        <v>1909.9366051809318</v>
      </c>
      <c r="D79" s="157">
        <v>350.19436106796081</v>
      </c>
      <c r="E79" s="157">
        <v>766.13049850812536</v>
      </c>
      <c r="F79" s="157">
        <v>11369.288501496861</v>
      </c>
      <c r="Q79" s="3">
        <v>1952</v>
      </c>
      <c r="R79" s="4">
        <v>29.521330541945719</v>
      </c>
      <c r="S79" s="4">
        <v>26.859793784320583</v>
      </c>
      <c r="T79">
        <v>63.502442002442002</v>
      </c>
      <c r="U79" s="4">
        <v>19.744178121095086</v>
      </c>
      <c r="V79" s="175">
        <v>26.671092895981257</v>
      </c>
      <c r="X79" s="3">
        <v>1952</v>
      </c>
      <c r="Y79" s="157">
        <v>3109.6859776194019</v>
      </c>
      <c r="Z79" s="157">
        <v>2709.6645516013109</v>
      </c>
      <c r="AA79" s="157"/>
      <c r="AC79" s="157">
        <v>14953.764368474604</v>
      </c>
      <c r="AD79" s="309">
        <v>23.017657190627887</v>
      </c>
      <c r="AE79" s="309">
        <v>18.248486844581247</v>
      </c>
      <c r="AF79" s="158"/>
      <c r="AG79" s="158"/>
    </row>
    <row r="80" spans="1:55">
      <c r="A80" s="3">
        <v>1953</v>
      </c>
      <c r="B80" s="157">
        <v>2284.1476003335438</v>
      </c>
      <c r="C80" s="157">
        <v>1945.5566390875204</v>
      </c>
      <c r="D80" s="157">
        <v>302.86401508551927</v>
      </c>
      <c r="E80" s="157">
        <v>796.73894517435895</v>
      </c>
      <c r="F80" s="157">
        <v>11596.488977237013</v>
      </c>
      <c r="Q80" s="3">
        <v>1953</v>
      </c>
      <c r="R80" s="4">
        <v>28.810427288380986</v>
      </c>
      <c r="S80" s="4">
        <v>26.590487144794416</v>
      </c>
      <c r="T80">
        <v>77.958282458282468</v>
      </c>
      <c r="U80" s="4">
        <v>20.928828808360791</v>
      </c>
      <c r="V80" s="175">
        <v>26.217684316749576</v>
      </c>
      <c r="X80" s="3">
        <v>1953</v>
      </c>
      <c r="Y80" s="157">
        <v>3229.6696356596058</v>
      </c>
      <c r="Z80" s="157">
        <v>2766.7109028876253</v>
      </c>
      <c r="AA80" s="157"/>
      <c r="AC80" s="157">
        <v>15462.88795558112</v>
      </c>
      <c r="AD80" s="309">
        <v>22.952122910023206</v>
      </c>
      <c r="AE80" s="309">
        <v>18.147012419658772</v>
      </c>
      <c r="AF80" s="158"/>
      <c r="AG80" s="158"/>
    </row>
    <row r="81" spans="1:33">
      <c r="A81" s="3">
        <v>1954</v>
      </c>
      <c r="B81" s="157">
        <v>2441.1336897035476</v>
      </c>
      <c r="C81" s="157">
        <v>2078.1145160298388</v>
      </c>
      <c r="D81" s="157">
        <v>269.23198677847171</v>
      </c>
      <c r="E81" s="157">
        <v>815.26257403952911</v>
      </c>
      <c r="F81" s="157">
        <v>12101.573955509524</v>
      </c>
      <c r="Q81" s="3">
        <v>1954</v>
      </c>
      <c r="R81" s="4">
        <v>28.161246200137896</v>
      </c>
      <c r="S81" s="4">
        <v>25.711697057919547</v>
      </c>
      <c r="T81">
        <v>89.832722832722851</v>
      </c>
      <c r="U81" s="4">
        <v>21.214050684499647</v>
      </c>
      <c r="V81" s="175">
        <v>26.322555054016572</v>
      </c>
      <c r="X81" s="3">
        <v>1954</v>
      </c>
      <c r="Y81" s="157">
        <v>3449.2990929082266</v>
      </c>
      <c r="Z81" s="157">
        <v>2962.3057295182039</v>
      </c>
      <c r="AA81" s="157"/>
      <c r="AC81" s="157">
        <v>16448.772787039925</v>
      </c>
      <c r="AD81" s="309">
        <v>22.434747158561162</v>
      </c>
      <c r="AE81" s="309">
        <v>17.591346244653078</v>
      </c>
      <c r="AF81" s="158"/>
      <c r="AG81" s="158"/>
    </row>
    <row r="82" spans="1:33">
      <c r="A82" s="3">
        <v>1955</v>
      </c>
      <c r="B82" s="157">
        <v>2594.1951268393</v>
      </c>
      <c r="C82" s="157">
        <v>2219.7040450898239</v>
      </c>
      <c r="D82" s="157">
        <v>205.27502627187883</v>
      </c>
      <c r="E82" s="157">
        <v>834.2503522646183</v>
      </c>
      <c r="F82" s="157">
        <v>12688.114840136301</v>
      </c>
      <c r="Q82" s="3">
        <v>1955</v>
      </c>
      <c r="R82" s="4">
        <v>27.490161888956809</v>
      </c>
      <c r="S82" s="4">
        <v>26.250310336971886</v>
      </c>
      <c r="T82">
        <v>99.545885989010998</v>
      </c>
      <c r="U82" s="4">
        <v>21.501281446875716</v>
      </c>
      <c r="V82" s="175">
        <v>26.559458049502719</v>
      </c>
      <c r="X82" s="3">
        <v>1955</v>
      </c>
      <c r="Y82" s="157">
        <v>3667.4409345151307</v>
      </c>
      <c r="Z82" s="157">
        <v>3171.8482111825115</v>
      </c>
      <c r="AA82" s="157"/>
      <c r="AC82" s="157">
        <v>17544.293838312748</v>
      </c>
      <c r="AD82" s="309">
        <v>21.636416057481881</v>
      </c>
      <c r="AE82" s="309">
        <v>17.868649772256536</v>
      </c>
      <c r="AF82" s="158"/>
      <c r="AG82" s="158"/>
    </row>
    <row r="83" spans="1:33">
      <c r="A83" s="3">
        <v>1956</v>
      </c>
      <c r="B83" s="157">
        <v>2813.9756519573048</v>
      </c>
      <c r="C83" s="157">
        <v>2155.8654118168529</v>
      </c>
      <c r="D83" s="157">
        <v>263.01267659578701</v>
      </c>
      <c r="E83" s="157">
        <v>852.94311757280161</v>
      </c>
      <c r="F83" s="157">
        <v>13284.375537894872</v>
      </c>
      <c r="Q83" s="3">
        <v>1956</v>
      </c>
      <c r="R83" s="4">
        <v>27.387525586731485</v>
      </c>
      <c r="S83" s="4">
        <v>29.198509338100479</v>
      </c>
      <c r="T83">
        <v>104.65512210012211</v>
      </c>
      <c r="U83" s="4">
        <v>22.669272064772997</v>
      </c>
      <c r="V83" s="175">
        <v>27.674955287581838</v>
      </c>
      <c r="X83" s="3">
        <v>1956</v>
      </c>
      <c r="Y83" s="157">
        <v>3980.1402260512041</v>
      </c>
      <c r="Z83" s="157">
        <v>3088.243833581173</v>
      </c>
      <c r="AA83" s="157"/>
      <c r="AC83" s="157">
        <v>18095.58210908902</v>
      </c>
      <c r="AD83" s="309"/>
      <c r="AE83" s="309">
        <v>18.005814716124569</v>
      </c>
      <c r="AF83" s="158"/>
      <c r="AG83" s="158"/>
    </row>
    <row r="84" spans="1:33">
      <c r="A84" s="3">
        <v>1957</v>
      </c>
      <c r="B84" s="157">
        <v>2933.6775451019321</v>
      </c>
      <c r="C84" s="157">
        <v>2093.8627760531781</v>
      </c>
      <c r="D84" s="157">
        <v>253.61944315450179</v>
      </c>
      <c r="E84" s="157">
        <v>871.97486109984379</v>
      </c>
      <c r="F84" s="157">
        <v>13985.318467208173</v>
      </c>
      <c r="Q84" s="3">
        <v>1957</v>
      </c>
      <c r="R84" s="4">
        <v>29.924802734679076</v>
      </c>
      <c r="S84" s="4">
        <v>29.340249674693201</v>
      </c>
      <c r="T84">
        <v>104.71126755189256</v>
      </c>
      <c r="U84" s="4">
        <v>24.353934016252879</v>
      </c>
      <c r="V84" s="175">
        <v>28.505203946209292</v>
      </c>
      <c r="X84" s="3">
        <v>1957</v>
      </c>
      <c r="Y84" s="157">
        <v>4150.859451485353</v>
      </c>
      <c r="Z84" s="157"/>
      <c r="AC84" s="157">
        <v>19901.815202447226</v>
      </c>
      <c r="AD84" s="309">
        <v>21.895379787984456</v>
      </c>
      <c r="AE84" s="158"/>
      <c r="AF84" s="158"/>
      <c r="AG84" s="158"/>
    </row>
    <row r="85" spans="1:33">
      <c r="A85" s="3">
        <v>1958</v>
      </c>
      <c r="B85" s="157">
        <v>3070.2369361721831</v>
      </c>
      <c r="C85" s="157">
        <v>2140.2917368349267</v>
      </c>
      <c r="D85" s="157">
        <v>305.90210649022907</v>
      </c>
      <c r="E85" s="157">
        <v>891.26346783072449</v>
      </c>
      <c r="F85" s="157">
        <v>14292.648158255794</v>
      </c>
      <c r="Q85" s="3">
        <v>1958</v>
      </c>
      <c r="R85" s="4">
        <v>33.646151868652922</v>
      </c>
      <c r="S85" s="4">
        <v>30.459998333775694</v>
      </c>
      <c r="T85">
        <v>106.28334020146522</v>
      </c>
      <c r="U85" s="4">
        <v>27.496283302217062</v>
      </c>
      <c r="V85" s="175">
        <v>32.809489742086896</v>
      </c>
      <c r="X85" s="3">
        <v>1958</v>
      </c>
      <c r="Y85" s="157"/>
      <c r="AC85" s="157"/>
      <c r="AD85" s="158"/>
      <c r="AE85" s="158"/>
      <c r="AF85" s="158"/>
      <c r="AG85" s="158"/>
    </row>
    <row r="86" spans="1:33">
      <c r="A86" s="3">
        <v>1959</v>
      </c>
      <c r="B86" s="157">
        <v>3401.9480433870531</v>
      </c>
      <c r="C86" s="157">
        <v>2187.7502055786708</v>
      </c>
      <c r="D86" s="157">
        <v>345.42233668907141</v>
      </c>
      <c r="E86" s="157">
        <v>892.26346783072404</v>
      </c>
      <c r="F86" s="157">
        <v>14588.8374425086</v>
      </c>
      <c r="Q86" s="3">
        <v>1959</v>
      </c>
      <c r="R86" s="4">
        <v>35.765761623706787</v>
      </c>
      <c r="S86" s="4">
        <v>29.326075641033928</v>
      </c>
      <c r="T86">
        <v>100.50035866910868</v>
      </c>
      <c r="U86" s="4">
        <v>29.349914115064752</v>
      </c>
      <c r="V86" s="175">
        <v>34.810868616354199</v>
      </c>
      <c r="X86" s="3">
        <v>1959</v>
      </c>
      <c r="Y86" s="157"/>
      <c r="AC86" s="157"/>
    </row>
    <row r="87" spans="1:33">
      <c r="A87" s="3">
        <v>1960</v>
      </c>
      <c r="B87" s="157">
        <v>3396.7022517369905</v>
      </c>
      <c r="C87" s="157">
        <v>2236.261010420686</v>
      </c>
      <c r="D87" s="157">
        <v>319.53461048626747</v>
      </c>
      <c r="E87" s="157">
        <v>893.26346783072404</v>
      </c>
      <c r="Q87" s="3">
        <v>1960</v>
      </c>
      <c r="V87" s="175"/>
      <c r="X87" s="3">
        <v>1960</v>
      </c>
      <c r="Y87" s="157"/>
      <c r="AC87" s="157"/>
    </row>
    <row r="88" spans="1:33">
      <c r="A88" t="s">
        <v>576</v>
      </c>
      <c r="B88">
        <v>1</v>
      </c>
      <c r="C88" s="255">
        <v>1.0507580000000001</v>
      </c>
      <c r="D88">
        <v>1.6123210000000001</v>
      </c>
      <c r="E88" s="255">
        <v>1.2195122241973877</v>
      </c>
    </row>
    <row r="90" spans="1:33">
      <c r="A90" s="155"/>
      <c r="B90" s="196" t="s">
        <v>22</v>
      </c>
      <c r="C90" s="196" t="s">
        <v>443</v>
      </c>
      <c r="D90" s="155" t="s">
        <v>790</v>
      </c>
      <c r="E90" s="196" t="s">
        <v>470</v>
      </c>
      <c r="F90" s="196" t="s">
        <v>156</v>
      </c>
      <c r="J90" s="303"/>
      <c r="K90" s="303"/>
      <c r="L90" s="155"/>
      <c r="M90" s="303"/>
    </row>
    <row r="91" spans="1:33" s="326" customFormat="1">
      <c r="A91" s="155">
        <v>1910</v>
      </c>
      <c r="D91" s="155"/>
      <c r="L91" s="155"/>
    </row>
    <row r="92" spans="1:33" s="326" customFormat="1">
      <c r="A92" s="155">
        <v>1911</v>
      </c>
      <c r="D92" s="155"/>
      <c r="L92" s="155"/>
    </row>
    <row r="93" spans="1:33" s="326" customFormat="1">
      <c r="A93" s="155">
        <v>1912</v>
      </c>
      <c r="D93" s="155"/>
      <c r="L93" s="155"/>
    </row>
    <row r="94" spans="1:33" s="326" customFormat="1">
      <c r="A94" s="155">
        <v>1913</v>
      </c>
      <c r="D94" s="155"/>
      <c r="L94" s="155"/>
    </row>
    <row r="95" spans="1:33" s="326" customFormat="1">
      <c r="A95" s="155">
        <v>1914</v>
      </c>
      <c r="D95" s="155"/>
      <c r="L95" s="155"/>
    </row>
    <row r="96" spans="1:33" s="326" customFormat="1">
      <c r="A96" s="155">
        <v>1915</v>
      </c>
      <c r="D96" s="155"/>
      <c r="L96" s="155"/>
    </row>
    <row r="97" spans="1:13" s="326" customFormat="1">
      <c r="A97" s="155">
        <v>1916</v>
      </c>
      <c r="D97" s="155"/>
      <c r="L97" s="155"/>
    </row>
    <row r="98" spans="1:13" s="326" customFormat="1">
      <c r="A98" s="155">
        <v>1917</v>
      </c>
      <c r="D98" s="155"/>
      <c r="L98" s="155"/>
    </row>
    <row r="99" spans="1:13" s="326" customFormat="1">
      <c r="A99" s="155">
        <v>1918</v>
      </c>
      <c r="D99" s="155"/>
      <c r="L99" s="155"/>
    </row>
    <row r="100" spans="1:13" s="326" customFormat="1">
      <c r="A100" s="155">
        <v>1919</v>
      </c>
      <c r="D100" s="155"/>
      <c r="L100" s="155"/>
    </row>
    <row r="101" spans="1:13">
      <c r="A101" s="3">
        <v>1920</v>
      </c>
      <c r="B101" s="157"/>
      <c r="C101" s="157"/>
      <c r="D101" s="157"/>
      <c r="E101" s="157"/>
      <c r="F101" s="157"/>
      <c r="K101" s="303"/>
      <c r="L101" s="303"/>
      <c r="M101" s="303"/>
    </row>
    <row r="102" spans="1:13">
      <c r="A102" s="3">
        <v>1921</v>
      </c>
      <c r="B102" s="157"/>
      <c r="C102" s="157"/>
      <c r="D102" s="157">
        <v>712.49835833275972</v>
      </c>
      <c r="E102" s="157"/>
      <c r="F102" s="157">
        <v>6101.9819726905316</v>
      </c>
    </row>
    <row r="103" spans="1:13">
      <c r="A103" s="3">
        <v>1922</v>
      </c>
      <c r="B103" s="157"/>
      <c r="C103" s="157"/>
      <c r="D103" s="157">
        <v>665.45400804289125</v>
      </c>
      <c r="E103" s="157"/>
      <c r="F103" s="157">
        <v>7305.8088438667455</v>
      </c>
    </row>
    <row r="104" spans="1:13">
      <c r="A104" s="3">
        <v>1923</v>
      </c>
      <c r="B104" s="157"/>
      <c r="C104" s="157"/>
      <c r="D104" s="157">
        <v>694.03196512407908</v>
      </c>
      <c r="E104" s="157"/>
      <c r="F104" s="157">
        <v>7640.2123471551486</v>
      </c>
    </row>
    <row r="105" spans="1:13">
      <c r="A105" s="3">
        <v>1924</v>
      </c>
      <c r="B105" s="157"/>
      <c r="C105" s="157"/>
      <c r="D105" s="157">
        <v>672.77779329517853</v>
      </c>
      <c r="E105" s="157"/>
      <c r="F105" s="157">
        <v>8463.9200607173389</v>
      </c>
    </row>
    <row r="106" spans="1:13">
      <c r="A106" s="3">
        <v>1925</v>
      </c>
      <c r="B106" s="157"/>
      <c r="C106" s="157"/>
      <c r="D106" s="157">
        <v>682.6437378172177</v>
      </c>
      <c r="E106" s="157"/>
      <c r="F106" s="157">
        <v>8515.2461067611457</v>
      </c>
    </row>
    <row r="107" spans="1:13">
      <c r="A107" s="3">
        <v>1926</v>
      </c>
      <c r="B107" s="157"/>
      <c r="C107" s="157"/>
      <c r="D107" s="157">
        <v>665.69643818239274</v>
      </c>
      <c r="E107" s="157"/>
      <c r="F107" s="157">
        <v>8798.7432981193033</v>
      </c>
    </row>
    <row r="108" spans="1:13">
      <c r="A108" s="3">
        <v>1927</v>
      </c>
      <c r="B108" s="157"/>
      <c r="C108" s="157"/>
      <c r="D108" s="157">
        <v>704.56839116856497</v>
      </c>
      <c r="E108" s="157"/>
      <c r="F108" s="157">
        <v>8612.2416638294817</v>
      </c>
    </row>
    <row r="109" spans="1:13">
      <c r="A109" s="3">
        <v>1928</v>
      </c>
      <c r="B109" s="157"/>
      <c r="C109" s="157"/>
      <c r="D109" s="157">
        <v>641.6357688038064</v>
      </c>
      <c r="E109" s="157"/>
      <c r="F109" s="157">
        <v>9113.10037611181</v>
      </c>
    </row>
    <row r="110" spans="1:13">
      <c r="A110" s="3">
        <v>1929</v>
      </c>
      <c r="B110" s="157"/>
      <c r="C110" s="157"/>
      <c r="D110" s="157">
        <v>641.14857684319588</v>
      </c>
      <c r="E110" s="157"/>
      <c r="F110" s="157">
        <v>9877.133932456476</v>
      </c>
    </row>
    <row r="111" spans="1:13">
      <c r="A111" s="3">
        <v>1930</v>
      </c>
      <c r="B111" s="157"/>
      <c r="C111" s="157"/>
      <c r="D111" s="157">
        <v>553.26258456293442</v>
      </c>
      <c r="E111" s="157"/>
      <c r="F111" s="157">
        <v>9532.3697009168827</v>
      </c>
      <c r="J111" s="303"/>
      <c r="K111" s="303"/>
      <c r="L111" s="303"/>
      <c r="M111" s="303"/>
    </row>
    <row r="112" spans="1:13">
      <c r="A112" s="3">
        <v>1931</v>
      </c>
      <c r="B112" s="157"/>
      <c r="C112" s="157"/>
      <c r="D112" s="157">
        <v>459.32729540781401</v>
      </c>
      <c r="E112" s="157"/>
      <c r="F112" s="157">
        <v>9107.0317347853015</v>
      </c>
      <c r="K112" s="308"/>
    </row>
    <row r="113" spans="1:6">
      <c r="A113" s="3">
        <v>1932</v>
      </c>
      <c r="B113" s="157">
        <v>2201.4117580137709</v>
      </c>
      <c r="C113" s="157"/>
      <c r="D113" s="157">
        <v>435.69820729001407</v>
      </c>
      <c r="E113" s="157"/>
      <c r="F113" s="157">
        <v>8302.9642115174302</v>
      </c>
    </row>
    <row r="114" spans="1:6">
      <c r="A114" s="3">
        <v>1933</v>
      </c>
      <c r="B114" s="157">
        <v>2232.3131102869802</v>
      </c>
      <c r="C114" s="157"/>
      <c r="D114" s="157">
        <v>457.77470497358399</v>
      </c>
      <c r="E114" s="157"/>
      <c r="F114" s="157">
        <v>8543.2519994743434</v>
      </c>
    </row>
    <row r="115" spans="1:6">
      <c r="A115" s="3">
        <v>1934</v>
      </c>
      <c r="B115" s="157">
        <v>2143.8094551974373</v>
      </c>
      <c r="C115" s="157"/>
      <c r="D115" s="157">
        <v>461.8411408329448</v>
      </c>
      <c r="E115" s="157"/>
      <c r="F115" s="157">
        <v>8241.7294985474746</v>
      </c>
    </row>
    <row r="116" spans="1:6">
      <c r="A116" s="3">
        <v>1935</v>
      </c>
      <c r="B116" s="157">
        <v>2030.0929338804717</v>
      </c>
      <c r="C116" s="157"/>
      <c r="D116" s="157">
        <v>511.75801371399416</v>
      </c>
      <c r="E116" s="157"/>
      <c r="F116" s="157">
        <v>8034.9188833334119</v>
      </c>
    </row>
    <row r="117" spans="1:6">
      <c r="A117" s="3">
        <v>1936</v>
      </c>
      <c r="B117" s="157">
        <v>2064.629539306809</v>
      </c>
      <c r="C117" s="157"/>
      <c r="D117" s="157">
        <v>570.41348793090879</v>
      </c>
      <c r="E117" s="157"/>
      <c r="F117" s="157">
        <v>8145.4429278254129</v>
      </c>
    </row>
    <row r="118" spans="1:6">
      <c r="A118" s="3">
        <v>1937</v>
      </c>
      <c r="B118" s="157">
        <v>2044.1204625723067</v>
      </c>
      <c r="C118" s="157"/>
      <c r="D118" s="157">
        <v>700.98990476328549</v>
      </c>
      <c r="E118" s="157"/>
      <c r="F118" s="157">
        <v>8330.7369425232537</v>
      </c>
    </row>
    <row r="119" spans="1:6">
      <c r="A119" s="3">
        <v>1938</v>
      </c>
      <c r="B119" s="157">
        <v>2045.7287054464509</v>
      </c>
      <c r="C119" s="157"/>
      <c r="D119" s="157">
        <v>758.25406956972608</v>
      </c>
      <c r="E119" s="157"/>
      <c r="F119" s="157">
        <v>8119.6930525977123</v>
      </c>
    </row>
    <row r="120" spans="1:6">
      <c r="A120" s="3">
        <v>1939</v>
      </c>
      <c r="B120" s="157">
        <v>1926.019863929755</v>
      </c>
      <c r="C120" s="157"/>
      <c r="D120" s="157">
        <v>794.56448032670301</v>
      </c>
      <c r="E120" s="157"/>
      <c r="F120" s="157">
        <v>8453.3142332397947</v>
      </c>
    </row>
    <row r="121" spans="1:6">
      <c r="A121" s="3">
        <v>1940</v>
      </c>
      <c r="B121" s="157">
        <v>1711.8238592052776</v>
      </c>
      <c r="C121" s="157"/>
      <c r="D121" s="157">
        <v>749.12325295155654</v>
      </c>
      <c r="E121" s="157"/>
      <c r="F121" s="157">
        <v>6630.1855744398263</v>
      </c>
    </row>
    <row r="122" spans="1:6">
      <c r="A122" s="3">
        <v>1941</v>
      </c>
      <c r="B122" s="157">
        <v>1761.1368155795687</v>
      </c>
      <c r="C122" s="157"/>
      <c r="D122" s="157">
        <v>711.23452170766291</v>
      </c>
      <c r="E122" s="157"/>
      <c r="F122" s="157">
        <v>6404.3690298545607</v>
      </c>
    </row>
    <row r="123" spans="1:6">
      <c r="A123" s="3">
        <v>1942</v>
      </c>
      <c r="B123" s="157"/>
      <c r="C123" s="157"/>
      <c r="D123" s="157">
        <v>650.23170225409149</v>
      </c>
      <c r="E123" s="157"/>
      <c r="F123" s="157">
        <v>6446.1959897377874</v>
      </c>
    </row>
    <row r="124" spans="1:6">
      <c r="A124" s="3">
        <v>1943</v>
      </c>
      <c r="B124" s="157"/>
      <c r="C124" s="157"/>
      <c r="D124" s="157">
        <v>615.39332039923806</v>
      </c>
      <c r="E124" s="157"/>
      <c r="F124" s="157">
        <v>6427.8991978246604</v>
      </c>
    </row>
    <row r="125" spans="1:6">
      <c r="A125" s="3">
        <v>1944</v>
      </c>
      <c r="B125" s="157"/>
      <c r="C125" s="157"/>
      <c r="D125" s="157">
        <v>479.8304592564391</v>
      </c>
      <c r="E125" s="157"/>
      <c r="F125" s="157">
        <v>4916.8445169105071</v>
      </c>
    </row>
    <row r="126" spans="1:6">
      <c r="A126" s="3">
        <v>1945</v>
      </c>
      <c r="B126" s="157"/>
      <c r="C126" s="157"/>
      <c r="D126" s="157">
        <v>380.53076632116301</v>
      </c>
      <c r="E126" s="157">
        <v>512.69762954380178</v>
      </c>
      <c r="F126" s="157">
        <v>6024.3491262890093</v>
      </c>
    </row>
    <row r="127" spans="1:6">
      <c r="A127" s="3">
        <v>1946</v>
      </c>
      <c r="B127" s="157">
        <v>1750.002307151005</v>
      </c>
      <c r="C127" s="157">
        <v>1616.6403382279675</v>
      </c>
      <c r="D127" s="157">
        <v>439.92748043218808</v>
      </c>
      <c r="E127" s="157"/>
      <c r="F127" s="157">
        <v>8013.15519378506</v>
      </c>
    </row>
    <row r="128" spans="1:6">
      <c r="A128" s="3">
        <v>1947</v>
      </c>
      <c r="B128" s="157">
        <v>1797.2784540176524</v>
      </c>
      <c r="C128" s="157">
        <v>1684.7358650002084</v>
      </c>
      <c r="D128" s="157">
        <v>461.69119603255911</v>
      </c>
      <c r="E128" s="157"/>
      <c r="F128" s="157">
        <v>8435.0612837820117</v>
      </c>
    </row>
    <row r="129" spans="1:54">
      <c r="A129" s="3">
        <v>1948</v>
      </c>
      <c r="B129" s="157">
        <v>1876.2916036923241</v>
      </c>
      <c r="C129" s="157">
        <v>1789.102480726862</v>
      </c>
      <c r="D129" s="157">
        <v>475.77733908427319</v>
      </c>
      <c r="E129" s="157"/>
      <c r="F129" s="157">
        <v>9446.2102605037617</v>
      </c>
    </row>
    <row r="130" spans="1:54">
      <c r="A130" s="3">
        <v>1949</v>
      </c>
      <c r="B130" s="157">
        <v>1913.5519410705435</v>
      </c>
      <c r="C130" s="157">
        <v>1775.0530562384165</v>
      </c>
      <c r="D130" s="157">
        <v>520.84766989976299</v>
      </c>
      <c r="E130" s="157"/>
      <c r="F130" s="157">
        <v>9946.8099276699977</v>
      </c>
    </row>
    <row r="131" spans="1:54">
      <c r="A131" s="3">
        <v>1950</v>
      </c>
      <c r="B131" s="157">
        <v>1962.3261171250376</v>
      </c>
      <c r="C131" s="157">
        <v>1833.7782516598052</v>
      </c>
      <c r="D131" s="157"/>
      <c r="E131" s="157"/>
      <c r="F131" s="157">
        <v>10672.636360860666</v>
      </c>
      <c r="J131" s="303"/>
      <c r="K131" s="303"/>
      <c r="L131" s="303"/>
      <c r="M131" s="303"/>
    </row>
    <row r="132" spans="1:54">
      <c r="A132" s="3">
        <v>1951</v>
      </c>
      <c r="B132" s="157">
        <v>1954.4768126565373</v>
      </c>
      <c r="C132" s="157">
        <v>1819.1182730367923</v>
      </c>
      <c r="D132" s="157"/>
      <c r="E132" s="157"/>
      <c r="F132" s="157">
        <v>11182.881385605744</v>
      </c>
      <c r="J132" s="303"/>
      <c r="K132" s="303"/>
      <c r="L132" s="303"/>
      <c r="M132" s="303"/>
    </row>
    <row r="133" spans="1:54">
      <c r="A133" s="3">
        <v>1952</v>
      </c>
      <c r="B133" s="157">
        <v>2197.8052511800415</v>
      </c>
      <c r="C133" s="157">
        <v>2006.8811673867058</v>
      </c>
      <c r="D133" s="157"/>
      <c r="E133" s="157"/>
      <c r="F133" s="157">
        <v>11369.288501496861</v>
      </c>
      <c r="J133" s="303"/>
      <c r="K133" s="303"/>
      <c r="L133" s="303"/>
      <c r="M133" s="303"/>
    </row>
    <row r="134" spans="1:54">
      <c r="A134" s="3">
        <v>1953</v>
      </c>
      <c r="B134" s="157">
        <v>2284.1476003335438</v>
      </c>
      <c r="C134" s="157">
        <v>2044.3092029743248</v>
      </c>
      <c r="D134" s="157"/>
      <c r="E134" s="157"/>
      <c r="F134" s="157">
        <v>11596.488977237013</v>
      </c>
      <c r="J134" s="303"/>
      <c r="K134" s="303"/>
      <c r="L134" s="303"/>
      <c r="M134" s="303"/>
    </row>
    <row r="135" spans="1:54">
      <c r="A135" s="3">
        <v>1954</v>
      </c>
      <c r="B135" s="157">
        <v>2441.1336897035476</v>
      </c>
      <c r="C135" s="157">
        <v>2183.5954526344817</v>
      </c>
      <c r="D135" s="157"/>
      <c r="E135" s="157"/>
      <c r="F135" s="157">
        <v>12101.573955509524</v>
      </c>
      <c r="J135" s="303"/>
      <c r="K135" s="303"/>
      <c r="L135" s="303"/>
      <c r="M135" s="303"/>
    </row>
    <row r="136" spans="1:54">
      <c r="A136" s="3">
        <v>1955</v>
      </c>
      <c r="B136" s="157">
        <v>2594.1951268393</v>
      </c>
      <c r="C136" s="157">
        <v>2332.3717830104933</v>
      </c>
      <c r="D136" s="157"/>
      <c r="E136" s="157"/>
      <c r="F136" s="157">
        <v>12688.114840136301</v>
      </c>
      <c r="J136" s="303"/>
      <c r="K136" s="303"/>
      <c r="L136" s="303"/>
      <c r="M136" s="303"/>
    </row>
    <row r="137" spans="1:54">
      <c r="A137" s="3">
        <v>1956</v>
      </c>
      <c r="B137" s="157">
        <v>2813.9756519573048</v>
      </c>
      <c r="C137" s="157">
        <v>2265.2928283898527</v>
      </c>
      <c r="D137" s="157"/>
      <c r="E137" s="157"/>
      <c r="F137" s="157">
        <v>13284.375537894872</v>
      </c>
      <c r="J137" s="303"/>
      <c r="K137" s="303"/>
      <c r="L137" s="303"/>
      <c r="M137" s="303"/>
    </row>
    <row r="138" spans="1:54">
      <c r="A138" s="3">
        <v>1957</v>
      </c>
      <c r="B138" s="157">
        <v>2933.6775451019321</v>
      </c>
      <c r="C138" s="157"/>
      <c r="D138" s="157"/>
      <c r="E138" s="157"/>
      <c r="F138" s="157">
        <v>13985.318467208173</v>
      </c>
      <c r="J138" s="303"/>
      <c r="K138" s="303"/>
      <c r="L138" s="303"/>
      <c r="M138" s="303"/>
    </row>
    <row r="139" spans="1:54">
      <c r="A139" s="3">
        <v>1958</v>
      </c>
      <c r="B139" s="157"/>
      <c r="C139" s="157"/>
      <c r="D139" s="157"/>
      <c r="E139" s="157"/>
      <c r="F139" s="157"/>
      <c r="J139" s="303"/>
      <c r="K139" s="303"/>
      <c r="L139" s="303"/>
      <c r="M139" s="303"/>
    </row>
    <row r="140" spans="1:54">
      <c r="A140" s="3">
        <v>1959</v>
      </c>
      <c r="B140" s="157"/>
      <c r="C140" s="157"/>
      <c r="D140" s="157"/>
      <c r="E140" s="157"/>
      <c r="F140" s="157"/>
    </row>
    <row r="141" spans="1:54">
      <c r="A141" s="3">
        <v>1960</v>
      </c>
      <c r="B141" s="157"/>
      <c r="C141" s="157"/>
      <c r="D141" s="157"/>
      <c r="E141" s="157"/>
      <c r="F141" s="157"/>
      <c r="AA141" s="398"/>
      <c r="AB141" s="398"/>
      <c r="AC141" s="398"/>
      <c r="AD141" s="398"/>
      <c r="AE141" s="398"/>
      <c r="AF141" s="398"/>
      <c r="AG141" s="398"/>
      <c r="AH141" s="398"/>
      <c r="AI141" s="398"/>
      <c r="AJ141" s="398"/>
      <c r="AK141" s="398"/>
      <c r="AL141" s="398"/>
      <c r="AM141" s="398"/>
      <c r="AN141" s="398"/>
      <c r="AO141" s="398"/>
      <c r="AP141" s="398"/>
      <c r="AQ141" s="398"/>
      <c r="AR141" s="398"/>
      <c r="AS141" s="398"/>
      <c r="AT141" s="398"/>
      <c r="AU141" s="398"/>
      <c r="AV141" s="398"/>
      <c r="AW141" s="398"/>
      <c r="AX141" s="398"/>
      <c r="AY141" s="398"/>
      <c r="AZ141" s="398"/>
      <c r="BA141" s="398"/>
      <c r="BB141" s="398"/>
    </row>
    <row r="142" spans="1:54">
      <c r="AA142" s="399" t="s">
        <v>518</v>
      </c>
      <c r="AB142" s="398"/>
      <c r="AC142" s="398"/>
      <c r="AD142" s="398"/>
      <c r="AE142" s="399" t="s">
        <v>517</v>
      </c>
      <c r="AF142" s="398"/>
      <c r="AG142" s="398"/>
      <c r="AH142" s="399" t="s">
        <v>519</v>
      </c>
      <c r="AI142" s="398"/>
      <c r="AJ142" s="398"/>
      <c r="AK142" s="398"/>
      <c r="AL142" s="398"/>
      <c r="AM142" s="399" t="s">
        <v>520</v>
      </c>
      <c r="AN142" s="398"/>
      <c r="AO142" s="398"/>
      <c r="AP142" s="398"/>
      <c r="AQ142" s="398"/>
      <c r="AR142" s="399" t="s">
        <v>562</v>
      </c>
      <c r="AS142" s="398"/>
      <c r="AT142" s="398"/>
      <c r="AU142" s="398"/>
      <c r="AV142" s="398"/>
      <c r="AW142" s="399" t="s">
        <v>563</v>
      </c>
      <c r="AX142" s="398"/>
      <c r="AY142" s="398"/>
      <c r="AZ142" s="398"/>
      <c r="BA142" s="398"/>
      <c r="BB142" s="398"/>
    </row>
    <row r="143" spans="1:54">
      <c r="AA143" s="398"/>
      <c r="AB143" s="398" t="s">
        <v>22</v>
      </c>
      <c r="AC143" s="398" t="s">
        <v>443</v>
      </c>
      <c r="AD143" s="399" t="s">
        <v>450</v>
      </c>
      <c r="AE143" s="398" t="s">
        <v>22</v>
      </c>
      <c r="AF143" s="398" t="s">
        <v>443</v>
      </c>
      <c r="AG143" s="399" t="s">
        <v>450</v>
      </c>
      <c r="AH143" s="398" t="s">
        <v>22</v>
      </c>
      <c r="AI143" s="398" t="s">
        <v>443</v>
      </c>
      <c r="AJ143" s="400" t="s">
        <v>478</v>
      </c>
      <c r="AK143" s="400" t="s">
        <v>481</v>
      </c>
      <c r="AL143" s="399" t="s">
        <v>450</v>
      </c>
      <c r="AM143" s="398" t="s">
        <v>22</v>
      </c>
      <c r="AN143" s="398" t="s">
        <v>443</v>
      </c>
      <c r="AO143" s="400" t="s">
        <v>478</v>
      </c>
      <c r="AP143" s="400" t="s">
        <v>481</v>
      </c>
      <c r="AQ143" s="399" t="s">
        <v>450</v>
      </c>
      <c r="AR143" s="398" t="s">
        <v>22</v>
      </c>
      <c r="AS143" s="398" t="s">
        <v>443</v>
      </c>
      <c r="AT143" s="400" t="s">
        <v>478</v>
      </c>
      <c r="AU143" s="400" t="s">
        <v>481</v>
      </c>
      <c r="AV143" s="399" t="s">
        <v>450</v>
      </c>
      <c r="AW143" s="398" t="s">
        <v>22</v>
      </c>
      <c r="AX143" s="398" t="s">
        <v>443</v>
      </c>
      <c r="AY143" s="400" t="s">
        <v>478</v>
      </c>
      <c r="AZ143" s="400" t="s">
        <v>481</v>
      </c>
      <c r="BA143" s="399" t="s">
        <v>450</v>
      </c>
      <c r="BB143" s="398"/>
    </row>
    <row r="144" spans="1:54">
      <c r="AA144" s="401">
        <v>1920</v>
      </c>
      <c r="AB144" s="398"/>
      <c r="AC144" s="398"/>
      <c r="AD144" s="402">
        <v>0.36424682487733528</v>
      </c>
      <c r="AE144" s="398"/>
      <c r="AF144" s="398"/>
      <c r="AG144" s="403">
        <v>7.1355952993469982</v>
      </c>
      <c r="AH144" s="398"/>
      <c r="AI144" s="398"/>
      <c r="AJ144" s="398"/>
      <c r="AK144" s="398"/>
      <c r="AL144" s="403">
        <v>0.27739204348697294</v>
      </c>
      <c r="AM144" s="398"/>
      <c r="AN144" s="398"/>
      <c r="AO144" s="398"/>
      <c r="AP144" s="398"/>
      <c r="AQ144" s="403">
        <v>22.274581092003924</v>
      </c>
      <c r="AR144" s="398"/>
      <c r="AS144" s="398"/>
      <c r="AT144" s="398"/>
      <c r="AU144" s="398"/>
      <c r="AV144" s="402">
        <v>0.27844727279304399</v>
      </c>
      <c r="AW144" s="398"/>
      <c r="AX144" s="398"/>
      <c r="AY144" s="398"/>
      <c r="AZ144" s="398"/>
      <c r="BA144" s="403">
        <v>71.672153671432184</v>
      </c>
      <c r="BB144" s="401">
        <v>1920</v>
      </c>
    </row>
    <row r="145" spans="1:54">
      <c r="A145" s="155" t="s">
        <v>503</v>
      </c>
      <c r="B145" s="206"/>
      <c r="C145" s="206"/>
      <c r="D145" s="206"/>
      <c r="E145" s="206"/>
      <c r="G145" s="155" t="s">
        <v>504</v>
      </c>
      <c r="K145" s="206"/>
      <c r="L145" s="155" t="s">
        <v>505</v>
      </c>
      <c r="M145" s="155"/>
      <c r="AA145" s="401">
        <v>1921</v>
      </c>
      <c r="AB145" s="398"/>
      <c r="AC145" s="398"/>
      <c r="AD145" s="398"/>
      <c r="AE145" s="398"/>
      <c r="AF145" s="398"/>
      <c r="AG145" s="403">
        <v>7.0060007170350271</v>
      </c>
      <c r="AH145" s="398"/>
      <c r="AI145" s="398"/>
      <c r="AJ145" s="402">
        <v>6.8791675802717611</v>
      </c>
      <c r="AK145" s="398"/>
      <c r="AL145" s="403">
        <v>0.26266700966731366</v>
      </c>
      <c r="AM145" s="398"/>
      <c r="AN145" s="398"/>
      <c r="AO145" s="402">
        <v>551.70923993779525</v>
      </c>
      <c r="AP145" s="398"/>
      <c r="AQ145" s="403">
        <v>21.223494381118943</v>
      </c>
      <c r="AR145" s="398"/>
      <c r="AS145" s="398"/>
      <c r="AT145" s="402">
        <v>4.0263592859664739</v>
      </c>
      <c r="AU145" s="398"/>
      <c r="AV145" s="402">
        <v>0.21103684908154369</v>
      </c>
      <c r="AW145" s="398"/>
      <c r="AX145" s="398"/>
      <c r="AY145" s="402">
        <v>10.991960850688473</v>
      </c>
      <c r="AZ145" s="398"/>
      <c r="BA145" s="403">
        <v>66.463893145107718</v>
      </c>
      <c r="BB145" s="401">
        <v>1921</v>
      </c>
    </row>
    <row r="146" spans="1:54">
      <c r="A146" s="206"/>
      <c r="B146" s="206" t="s">
        <v>22</v>
      </c>
      <c r="C146" s="206" t="s">
        <v>443</v>
      </c>
      <c r="D146" s="155" t="s">
        <v>790</v>
      </c>
      <c r="E146" s="206" t="s">
        <v>481</v>
      </c>
      <c r="G146" s="206" t="s">
        <v>22</v>
      </c>
      <c r="H146" s="206" t="s">
        <v>443</v>
      </c>
      <c r="I146" s="155" t="s">
        <v>790</v>
      </c>
      <c r="J146" s="206" t="s">
        <v>481</v>
      </c>
      <c r="K146" s="8" t="s">
        <v>34</v>
      </c>
      <c r="L146" s="206" t="s">
        <v>22</v>
      </c>
      <c r="M146" s="206" t="s">
        <v>443</v>
      </c>
      <c r="N146" s="155" t="s">
        <v>790</v>
      </c>
      <c r="O146" s="206" t="s">
        <v>470</v>
      </c>
      <c r="AA146" s="401">
        <v>1922</v>
      </c>
      <c r="AB146" s="398"/>
      <c r="AC146" s="398"/>
      <c r="AD146" s="398"/>
      <c r="AE146" s="398"/>
      <c r="AF146" s="398"/>
      <c r="AG146" s="403">
        <v>7.759564286975313</v>
      </c>
      <c r="AH146" s="398"/>
      <c r="AI146" s="398"/>
      <c r="AJ146" s="402"/>
      <c r="AK146" s="398"/>
      <c r="AL146" s="403">
        <v>0.26039493429417393</v>
      </c>
      <c r="AM146" s="398"/>
      <c r="AN146" s="398"/>
      <c r="AO146" s="402"/>
      <c r="AP146" s="398"/>
      <c r="AQ146" s="403">
        <v>23.617820540481574</v>
      </c>
      <c r="AR146" s="398"/>
      <c r="AS146" s="398"/>
      <c r="AT146" s="402"/>
      <c r="AU146" s="398"/>
      <c r="AV146" s="402">
        <v>0.19361418482934156</v>
      </c>
      <c r="AW146" s="398"/>
      <c r="AX146" s="398"/>
      <c r="AY146" s="402"/>
      <c r="AZ146" s="398"/>
      <c r="BA146" s="403">
        <v>68.632982767211416</v>
      </c>
      <c r="BB146" s="401">
        <v>1922</v>
      </c>
    </row>
    <row r="147" spans="1:54">
      <c r="A147" s="3">
        <v>1920</v>
      </c>
      <c r="B147" s="206"/>
      <c r="C147" s="206"/>
      <c r="D147" s="206"/>
      <c r="E147" s="206"/>
      <c r="K147" s="3">
        <v>1920</v>
      </c>
      <c r="AA147" s="401">
        <v>1923</v>
      </c>
      <c r="AB147" s="398"/>
      <c r="AC147" s="398"/>
      <c r="AD147" s="398"/>
      <c r="AE147" s="398"/>
      <c r="AF147" s="398"/>
      <c r="AG147" s="403">
        <v>8.3416893171994939</v>
      </c>
      <c r="AH147" s="398"/>
      <c r="AI147" s="398"/>
      <c r="AJ147" s="402"/>
      <c r="AK147" s="398"/>
      <c r="AL147" s="403">
        <v>0.27723838836287279</v>
      </c>
      <c r="AM147" s="398"/>
      <c r="AN147" s="398"/>
      <c r="AO147" s="402"/>
      <c r="AP147" s="398"/>
      <c r="AQ147" s="403">
        <v>25.755446278910881</v>
      </c>
      <c r="AR147" s="398"/>
      <c r="AS147" s="398"/>
      <c r="AT147" s="402"/>
      <c r="AU147" s="398"/>
      <c r="AV147" s="402">
        <v>0.24419927481406214</v>
      </c>
      <c r="AW147" s="398"/>
      <c r="AX147" s="398"/>
      <c r="AY147" s="402"/>
      <c r="AZ147" s="398"/>
      <c r="BA147" s="403">
        <v>83.288756623343644</v>
      </c>
      <c r="BB147" s="401">
        <v>1923</v>
      </c>
    </row>
    <row r="148" spans="1:54">
      <c r="A148" s="3">
        <v>1921</v>
      </c>
      <c r="B148" s="206"/>
      <c r="C148" s="206"/>
      <c r="D148" s="157">
        <v>7815</v>
      </c>
      <c r="E148" s="157"/>
      <c r="I148" s="157">
        <v>7152093.7786358669</v>
      </c>
      <c r="K148" s="3">
        <v>1921</v>
      </c>
      <c r="N148" s="194">
        <v>0.109268701472348</v>
      </c>
      <c r="AA148" s="401">
        <v>1924</v>
      </c>
      <c r="AB148" s="398"/>
      <c r="AC148" s="398"/>
      <c r="AD148" s="398"/>
      <c r="AE148" s="398"/>
      <c r="AF148" s="398"/>
      <c r="AG148" s="403">
        <v>8.3941637369020281</v>
      </c>
      <c r="AH148" s="398"/>
      <c r="AI148" s="398"/>
      <c r="AJ148" s="402"/>
      <c r="AK148" s="398"/>
      <c r="AL148" s="403">
        <v>0.28889576598893157</v>
      </c>
      <c r="AM148" s="398"/>
      <c r="AN148" s="398"/>
      <c r="AO148" s="402"/>
      <c r="AP148" s="398"/>
      <c r="AQ148" s="403">
        <v>26.145066821998306</v>
      </c>
      <c r="AR148" s="398"/>
      <c r="AS148" s="398"/>
      <c r="AT148" s="402"/>
      <c r="AU148" s="398"/>
      <c r="AV148" s="402">
        <v>0.27549191985588595</v>
      </c>
      <c r="AW148" s="398"/>
      <c r="AX148" s="398"/>
      <c r="AY148" s="402"/>
      <c r="AZ148" s="398"/>
      <c r="BA148" s="403">
        <v>87.010109841698537</v>
      </c>
      <c r="BB148" s="401">
        <v>1924</v>
      </c>
    </row>
    <row r="149" spans="1:54">
      <c r="A149" s="3">
        <v>1922</v>
      </c>
      <c r="B149" s="206"/>
      <c r="C149" s="206"/>
      <c r="D149" s="157"/>
      <c r="E149" s="206"/>
      <c r="K149" s="3">
        <v>1922</v>
      </c>
      <c r="AA149" s="401">
        <v>1925</v>
      </c>
      <c r="AB149" s="398"/>
      <c r="AC149" s="398"/>
      <c r="AD149" s="398"/>
      <c r="AE149" s="398"/>
      <c r="AF149" s="398"/>
      <c r="AG149" s="403">
        <v>8.535426274928918</v>
      </c>
      <c r="AH149" s="398"/>
      <c r="AI149" s="398"/>
      <c r="AJ149" s="402"/>
      <c r="AK149" s="398"/>
      <c r="AL149" s="403">
        <v>0.30294885926783138</v>
      </c>
      <c r="AM149" s="398"/>
      <c r="AN149" s="398"/>
      <c r="AO149" s="402"/>
      <c r="AP149" s="398"/>
      <c r="AQ149" s="403">
        <v>26.629204729642378</v>
      </c>
      <c r="AR149" s="398"/>
      <c r="AS149" s="398"/>
      <c r="AT149" s="402"/>
      <c r="AU149" s="398"/>
      <c r="AV149" s="402">
        <v>0.26609564398935159</v>
      </c>
      <c r="AW149" s="398"/>
      <c r="AX149" s="398"/>
      <c r="AY149" s="402"/>
      <c r="AZ149" s="398"/>
      <c r="BA149" s="403">
        <v>81.999728405430659</v>
      </c>
      <c r="BB149" s="401">
        <v>1925</v>
      </c>
    </row>
    <row r="150" spans="1:54">
      <c r="A150" s="3">
        <v>1923</v>
      </c>
      <c r="B150" s="206"/>
      <c r="C150" s="206"/>
      <c r="D150" s="157"/>
      <c r="E150" s="206"/>
      <c r="K150" s="3">
        <v>1923</v>
      </c>
      <c r="AA150" s="401">
        <v>1926</v>
      </c>
      <c r="AB150" s="398"/>
      <c r="AC150" s="398"/>
      <c r="AD150" s="398"/>
      <c r="AE150" s="398"/>
      <c r="AF150" s="398"/>
      <c r="AG150" s="403">
        <v>8.6525424251110348</v>
      </c>
      <c r="AH150" s="398"/>
      <c r="AI150" s="398"/>
      <c r="AJ150" s="402">
        <v>10.931132427603577</v>
      </c>
      <c r="AK150" s="398"/>
      <c r="AL150" s="403">
        <v>0.314217512440224</v>
      </c>
      <c r="AM150" s="398"/>
      <c r="AN150" s="398"/>
      <c r="AO150" s="402">
        <v>891.98040609245209</v>
      </c>
      <c r="AP150" s="398"/>
      <c r="AQ150" s="403">
        <v>27.242658328567419</v>
      </c>
      <c r="AR150" s="398"/>
      <c r="AS150" s="398"/>
      <c r="AT150" s="402">
        <v>9.0551985622487923</v>
      </c>
      <c r="AU150" s="398"/>
      <c r="AV150" s="402">
        <v>0.26246626316276728</v>
      </c>
      <c r="AW150" s="398"/>
      <c r="AX150" s="398"/>
      <c r="AY150" s="402">
        <v>24.992348031806664</v>
      </c>
      <c r="AZ150" s="398"/>
      <c r="BA150" s="403">
        <v>81.385300038173099</v>
      </c>
      <c r="BB150" s="401">
        <v>1926</v>
      </c>
    </row>
    <row r="151" spans="1:54">
      <c r="A151" s="3">
        <v>1924</v>
      </c>
      <c r="B151" s="206"/>
      <c r="C151" s="206"/>
      <c r="D151" s="157"/>
      <c r="E151" s="206"/>
      <c r="K151" s="3">
        <v>1924</v>
      </c>
      <c r="AA151" s="401">
        <v>1927</v>
      </c>
      <c r="AB151" s="398"/>
      <c r="AC151" s="398"/>
      <c r="AD151" s="398"/>
      <c r="AE151" s="398"/>
      <c r="AF151" s="398"/>
      <c r="AG151" s="403">
        <v>8.7798609903266129</v>
      </c>
      <c r="AH151" s="398"/>
      <c r="AI151" s="398"/>
      <c r="AJ151" s="402">
        <v>7.9513509788554222</v>
      </c>
      <c r="AK151" s="398"/>
      <c r="AL151" s="403">
        <v>0.32436553028780507</v>
      </c>
      <c r="AM151" s="398"/>
      <c r="AN151" s="398"/>
      <c r="AO151" s="402">
        <v>698.12861594350602</v>
      </c>
      <c r="AP151" s="398"/>
      <c r="AQ151" s="403">
        <v>27.538633521434651</v>
      </c>
      <c r="AR151" s="398"/>
      <c r="AS151" s="398"/>
      <c r="AT151" s="402">
        <v>6.5895270946121878</v>
      </c>
      <c r="AU151" s="398"/>
      <c r="AV151" s="402">
        <v>0.27161281978160212</v>
      </c>
      <c r="AW151" s="398"/>
      <c r="AX151" s="398"/>
      <c r="AY151" s="402">
        <v>19.570895470998199</v>
      </c>
      <c r="AZ151" s="398"/>
      <c r="BA151" s="403">
        <v>79.49749070780976</v>
      </c>
      <c r="BB151" s="401">
        <v>1927</v>
      </c>
    </row>
    <row r="152" spans="1:54">
      <c r="A152" s="3">
        <v>1925</v>
      </c>
      <c r="B152" s="206"/>
      <c r="C152" s="206"/>
      <c r="D152" s="157"/>
      <c r="E152" s="206"/>
      <c r="K152" s="3">
        <v>1925</v>
      </c>
      <c r="AA152" s="401">
        <v>1928</v>
      </c>
      <c r="AB152" s="398"/>
      <c r="AC152" s="398"/>
      <c r="AD152" s="398"/>
      <c r="AE152" s="398"/>
      <c r="AF152" s="398"/>
      <c r="AG152" s="403">
        <v>8.4816595864355246</v>
      </c>
      <c r="AH152" s="398"/>
      <c r="AI152" s="398"/>
      <c r="AJ152" s="402">
        <v>7.7199040455307548</v>
      </c>
      <c r="AK152" s="398"/>
      <c r="AL152" s="403">
        <v>0.31209629859023025</v>
      </c>
      <c r="AM152" s="398"/>
      <c r="AN152" s="398"/>
      <c r="AO152" s="402">
        <v>684.75548883857789</v>
      </c>
      <c r="AP152" s="398"/>
      <c r="AQ152" s="403">
        <v>26.65302389960566</v>
      </c>
      <c r="AR152" s="398"/>
      <c r="AS152" s="398"/>
      <c r="AT152" s="402">
        <v>6.1293847184374082</v>
      </c>
      <c r="AU152" s="398"/>
      <c r="AV152" s="402">
        <v>0.26773096323319745</v>
      </c>
      <c r="AW152" s="398"/>
      <c r="AX152" s="398"/>
      <c r="AY152" s="402">
        <v>18.510741849680972</v>
      </c>
      <c r="AZ152" s="398"/>
      <c r="BA152" s="403">
        <v>80.254747082806276</v>
      </c>
      <c r="BB152" s="401">
        <v>1928</v>
      </c>
    </row>
    <row r="153" spans="1:54">
      <c r="A153" s="3">
        <v>1926</v>
      </c>
      <c r="B153" s="206"/>
      <c r="C153" s="206"/>
      <c r="D153" s="157">
        <v>9195</v>
      </c>
      <c r="E153" s="157"/>
      <c r="I153" s="157">
        <v>7574014.1288906112</v>
      </c>
      <c r="K153" s="3">
        <v>1926</v>
      </c>
      <c r="N153" s="194">
        <v>0.12140193883354716</v>
      </c>
      <c r="AA153" s="401">
        <v>1929</v>
      </c>
      <c r="AB153" s="398"/>
      <c r="AC153" s="398"/>
      <c r="AD153" s="398"/>
      <c r="AE153" s="398"/>
      <c r="AF153" s="398"/>
      <c r="AG153" s="403">
        <v>7.8155806465463984</v>
      </c>
      <c r="AH153" s="398"/>
      <c r="AI153" s="398"/>
      <c r="AJ153" s="402">
        <v>7.3081665924473578</v>
      </c>
      <c r="AK153" s="398"/>
      <c r="AL153" s="403">
        <v>0.28822513145479856</v>
      </c>
      <c r="AM153" s="398"/>
      <c r="AN153" s="398"/>
      <c r="AO153" s="402">
        <v>593.42312730672541</v>
      </c>
      <c r="AP153" s="398"/>
      <c r="AQ153" s="403">
        <v>24.009153450184723</v>
      </c>
      <c r="AR153" s="398"/>
      <c r="AS153" s="398"/>
      <c r="AT153" s="402">
        <v>5.6164085894579605</v>
      </c>
      <c r="AU153" s="398"/>
      <c r="AV153" s="402">
        <v>0.23987921581359989</v>
      </c>
      <c r="AW153" s="398"/>
      <c r="AX153" s="398"/>
      <c r="AY153" s="402">
        <v>15.557451792798551</v>
      </c>
      <c r="AZ153" s="398"/>
      <c r="BA153" s="403">
        <v>69.816601309099354</v>
      </c>
      <c r="BB153" s="401">
        <v>1929</v>
      </c>
    </row>
    <row r="154" spans="1:54">
      <c r="A154" s="3">
        <v>1927</v>
      </c>
      <c r="B154" s="206"/>
      <c r="C154" s="206"/>
      <c r="D154" s="157">
        <v>9517</v>
      </c>
      <c r="E154" s="157"/>
      <c r="I154" s="157">
        <v>7671763.3211808968</v>
      </c>
      <c r="K154" s="3">
        <v>1927</v>
      </c>
      <c r="N154" s="194">
        <v>0.12405231498376139</v>
      </c>
      <c r="AA154" s="401">
        <v>1930</v>
      </c>
      <c r="AB154" s="398"/>
      <c r="AC154" s="398"/>
      <c r="AD154" s="398"/>
      <c r="AE154" s="398"/>
      <c r="AF154" s="398"/>
      <c r="AG154" s="403">
        <v>7.3021445817619677</v>
      </c>
      <c r="AH154" s="398"/>
      <c r="AI154" s="398"/>
      <c r="AJ154" s="402">
        <v>9.3946568533985495</v>
      </c>
      <c r="AK154" s="398"/>
      <c r="AL154" s="403">
        <v>0.28372557909618579</v>
      </c>
      <c r="AM154" s="398"/>
      <c r="AN154" s="398"/>
      <c r="AO154" s="402">
        <v>591.86338176410857</v>
      </c>
      <c r="AP154" s="398"/>
      <c r="AQ154" s="403">
        <v>22.158967727412108</v>
      </c>
      <c r="AR154" s="398"/>
      <c r="AS154" s="398"/>
      <c r="AT154" s="402">
        <v>7.2835877720212574</v>
      </c>
      <c r="AU154" s="398"/>
      <c r="AV154" s="402">
        <v>0.22656109969716096</v>
      </c>
      <c r="AW154" s="398"/>
      <c r="AX154" s="398"/>
      <c r="AY154" s="402">
        <v>14.785683177203151</v>
      </c>
      <c r="AZ154" s="398"/>
      <c r="BA154" s="403">
        <v>62.955654699068106</v>
      </c>
      <c r="BB154" s="401">
        <v>1930</v>
      </c>
    </row>
    <row r="155" spans="1:54">
      <c r="A155" s="3">
        <v>1928</v>
      </c>
      <c r="B155" s="206"/>
      <c r="C155" s="206"/>
      <c r="D155" s="157">
        <v>10670</v>
      </c>
      <c r="E155" s="157"/>
      <c r="I155" s="157">
        <v>7771937.2244291641</v>
      </c>
      <c r="K155" s="3">
        <v>1928</v>
      </c>
      <c r="N155" s="194">
        <v>0.13728880833547513</v>
      </c>
      <c r="AA155" s="401">
        <v>1931</v>
      </c>
      <c r="AB155" s="398"/>
      <c r="AC155" s="398"/>
      <c r="AD155" s="398"/>
      <c r="AE155" s="398"/>
      <c r="AF155" s="398"/>
      <c r="AG155" s="403">
        <v>6.8056005520849325</v>
      </c>
      <c r="AH155" s="398"/>
      <c r="AI155" s="398"/>
      <c r="AJ155" s="402">
        <v>10.793871322686662</v>
      </c>
      <c r="AK155" s="398"/>
      <c r="AL155" s="403">
        <v>0.28839307375649437</v>
      </c>
      <c r="AM155" s="398"/>
      <c r="AN155" s="398"/>
      <c r="AO155" s="402">
        <v>621.72698818675178</v>
      </c>
      <c r="AP155" s="398"/>
      <c r="AQ155" s="403">
        <v>20.67778338834065</v>
      </c>
      <c r="AR155" s="398"/>
      <c r="AS155" s="398"/>
      <c r="AT155" s="402">
        <v>8.4271254619298332</v>
      </c>
      <c r="AU155" s="398"/>
      <c r="AV155" s="402">
        <v>0.22143991559918164</v>
      </c>
      <c r="AW155" s="398"/>
      <c r="AX155" s="398"/>
      <c r="AY155" s="402">
        <v>15.421639595331596</v>
      </c>
      <c r="AZ155" s="398"/>
      <c r="BA155" s="403">
        <v>56.546041951934789</v>
      </c>
      <c r="BB155" s="401">
        <v>1931</v>
      </c>
    </row>
    <row r="156" spans="1:54">
      <c r="A156" s="3">
        <v>1929</v>
      </c>
      <c r="B156" s="206"/>
      <c r="C156" s="206"/>
      <c r="D156" s="157">
        <v>10902</v>
      </c>
      <c r="E156" s="157"/>
      <c r="I156" s="157">
        <v>7874193.9936087988</v>
      </c>
      <c r="K156" s="3">
        <v>1929</v>
      </c>
      <c r="N156" s="194">
        <v>0.13845226582998543</v>
      </c>
      <c r="AA156" s="401">
        <v>1932</v>
      </c>
      <c r="AB156" s="404">
        <v>42.528780751682824</v>
      </c>
      <c r="AC156" s="403"/>
      <c r="AD156" s="398"/>
      <c r="AE156" s="404">
        <v>676.63290175927375</v>
      </c>
      <c r="AF156" s="398"/>
      <c r="AG156" s="403">
        <v>7.1869896136550757</v>
      </c>
      <c r="AH156" s="404">
        <v>36.765847304602943</v>
      </c>
      <c r="AI156" s="398"/>
      <c r="AJ156" s="402">
        <v>11.420017343687796</v>
      </c>
      <c r="AK156" s="398"/>
      <c r="AL156" s="403">
        <v>0.34765540073077544</v>
      </c>
      <c r="AM156" s="404">
        <v>2128.7425589365102</v>
      </c>
      <c r="AN156" s="398"/>
      <c r="AO156" s="402">
        <v>661.2190041995234</v>
      </c>
      <c r="AP156" s="398"/>
      <c r="AQ156" s="403">
        <v>23.883926030204275</v>
      </c>
      <c r="AR156" s="403">
        <v>31.258046539041878</v>
      </c>
      <c r="AS156" s="403"/>
      <c r="AT156" s="402">
        <v>9.3454858767102849</v>
      </c>
      <c r="AU156" s="398"/>
      <c r="AV156" s="402">
        <v>0.31146054222268449</v>
      </c>
      <c r="AW156" s="402">
        <v>5563.9322839494553</v>
      </c>
      <c r="AX156" s="398"/>
      <c r="AY156" s="402">
        <v>16.634964860544308</v>
      </c>
      <c r="AZ156" s="398"/>
      <c r="BA156" s="403">
        <v>74.523665695462327</v>
      </c>
      <c r="BB156" s="401">
        <v>1932</v>
      </c>
    </row>
    <row r="157" spans="1:54">
      <c r="A157" s="3">
        <v>1930</v>
      </c>
      <c r="B157" s="206"/>
      <c r="C157" s="206"/>
      <c r="D157" s="157">
        <v>11272</v>
      </c>
      <c r="E157" s="157"/>
      <c r="I157" s="157">
        <v>7923512.2358570499</v>
      </c>
      <c r="K157" s="3">
        <v>1930</v>
      </c>
      <c r="N157" s="194">
        <v>0.14226014505271675</v>
      </c>
      <c r="AA157" s="401">
        <v>1933</v>
      </c>
      <c r="AB157" s="404">
        <v>40.171473364866657</v>
      </c>
      <c r="AC157" s="403"/>
      <c r="AD157" s="398"/>
      <c r="AE157" s="404">
        <v>675.68418199705718</v>
      </c>
      <c r="AF157" s="398"/>
      <c r="AG157" s="403">
        <v>8.2173691848343768</v>
      </c>
      <c r="AH157" s="404">
        <v>34.72951714741702</v>
      </c>
      <c r="AI157" s="398"/>
      <c r="AJ157" s="402">
        <v>10.479868719158155</v>
      </c>
      <c r="AK157" s="398"/>
      <c r="AL157" s="403">
        <v>0.42727442071043192</v>
      </c>
      <c r="AM157" s="404">
        <v>2142.81120799563</v>
      </c>
      <c r="AN157" s="398"/>
      <c r="AO157" s="402">
        <v>646.60789997205814</v>
      </c>
      <c r="AP157" s="398"/>
      <c r="AQ157" s="403">
        <v>28.841023397954153</v>
      </c>
      <c r="AR157" s="403">
        <v>26.298655541076741</v>
      </c>
      <c r="AS157" s="403"/>
      <c r="AT157" s="402">
        <v>8.4641423686596315</v>
      </c>
      <c r="AU157" s="398"/>
      <c r="AV157" s="402">
        <v>0.45418755820030587</v>
      </c>
      <c r="AW157" s="402">
        <v>5154.5364860510408</v>
      </c>
      <c r="AX157" s="398"/>
      <c r="AY157" s="402">
        <v>16.589719042572877</v>
      </c>
      <c r="AZ157" s="398"/>
      <c r="BA157" s="403">
        <v>102.18927763257548</v>
      </c>
      <c r="BB157" s="401">
        <v>1933</v>
      </c>
    </row>
    <row r="158" spans="1:54">
      <c r="A158" s="3">
        <v>1931</v>
      </c>
      <c r="B158" s="206"/>
      <c r="C158" s="206"/>
      <c r="D158" s="157">
        <v>11132</v>
      </c>
      <c r="E158" s="157"/>
      <c r="I158" s="157">
        <v>7981251.565522016</v>
      </c>
      <c r="K158" s="3">
        <v>1931</v>
      </c>
      <c r="N158" s="194">
        <v>0.13947687162360367</v>
      </c>
      <c r="AA158" s="401">
        <v>1934</v>
      </c>
      <c r="AB158" s="404">
        <v>37.16268905319059</v>
      </c>
      <c r="AC158" s="403"/>
      <c r="AD158" s="398"/>
      <c r="AE158" s="404">
        <v>615.78575761136813</v>
      </c>
      <c r="AF158" s="398"/>
      <c r="AG158" s="403">
        <v>7.8908489114645919</v>
      </c>
      <c r="AH158" s="404">
        <v>33.720579398711322</v>
      </c>
      <c r="AI158" s="398"/>
      <c r="AJ158" s="402">
        <v>11.012072165239328</v>
      </c>
      <c r="AK158" s="398"/>
      <c r="AL158" s="403">
        <v>0.38731959427385365</v>
      </c>
      <c r="AM158" s="404">
        <v>2019.8627059828079</v>
      </c>
      <c r="AN158" s="398"/>
      <c r="AO158" s="402">
        <v>659.62312269783581</v>
      </c>
      <c r="AP158" s="398"/>
      <c r="AQ158" s="403">
        <v>26.260268491767281</v>
      </c>
      <c r="AR158" s="403">
        <v>27.369940506933531</v>
      </c>
      <c r="AS158" s="403"/>
      <c r="AT158" s="402">
        <v>9.0911728382309818</v>
      </c>
      <c r="AU158" s="398"/>
      <c r="AV158" s="402">
        <v>0.39496725209520095</v>
      </c>
      <c r="AW158" s="402">
        <v>5090.8089342896374</v>
      </c>
      <c r="AX158" s="398"/>
      <c r="AY158" s="402">
        <v>16.909581479109626</v>
      </c>
      <c r="AZ158" s="398"/>
      <c r="BA158" s="403">
        <v>84.696814098244545</v>
      </c>
      <c r="BB158" s="401">
        <v>1934</v>
      </c>
    </row>
    <row r="159" spans="1:54">
      <c r="A159" s="3">
        <v>1932</v>
      </c>
      <c r="B159" s="157">
        <v>70448</v>
      </c>
      <c r="C159" s="157"/>
      <c r="D159" s="157">
        <v>10469</v>
      </c>
      <c r="E159" s="157"/>
      <c r="G159" s="157">
        <v>2328124</v>
      </c>
      <c r="I159" s="157">
        <v>8048419.2356535401</v>
      </c>
      <c r="K159" s="3">
        <v>1932</v>
      </c>
      <c r="L159" s="194">
        <v>3.0259556621554524</v>
      </c>
      <c r="N159" s="194">
        <v>0.13007523208561969</v>
      </c>
      <c r="AA159" s="401">
        <v>1935</v>
      </c>
      <c r="AB159" s="404">
        <v>28.831185624317914</v>
      </c>
      <c r="AC159" s="403"/>
      <c r="AD159" s="398"/>
      <c r="AE159" s="404">
        <v>505.41068399429304</v>
      </c>
      <c r="AF159" s="398"/>
      <c r="AG159" s="403">
        <v>8.5369380799156112</v>
      </c>
      <c r="AH159" s="404">
        <v>24.215897968121755</v>
      </c>
      <c r="AI159" s="398"/>
      <c r="AJ159" s="402">
        <v>9.8570309302334493</v>
      </c>
      <c r="AK159" s="398"/>
      <c r="AL159" s="403">
        <v>0.40755716488093729</v>
      </c>
      <c r="AM159" s="404">
        <v>1549.8174699597923</v>
      </c>
      <c r="AN159" s="398"/>
      <c r="AO159" s="402">
        <v>630.84997953494076</v>
      </c>
      <c r="AP159" s="398"/>
      <c r="AQ159" s="403">
        <v>28.365978675713237</v>
      </c>
      <c r="AR159" s="403">
        <v>18.570724760982216</v>
      </c>
      <c r="AS159" s="403"/>
      <c r="AT159" s="402">
        <v>7.7265638039076379</v>
      </c>
      <c r="AU159" s="398"/>
      <c r="AV159" s="402">
        <v>0.40296526867800198</v>
      </c>
      <c r="AW159" s="402">
        <v>3862.710750284301</v>
      </c>
      <c r="AX159" s="398"/>
      <c r="AY159" s="402">
        <v>16.071252712127887</v>
      </c>
      <c r="AZ159" s="398"/>
      <c r="BA159" s="403">
        <v>93.648446345656126</v>
      </c>
      <c r="BB159" s="401">
        <v>1935</v>
      </c>
    </row>
    <row r="160" spans="1:54">
      <c r="A160" s="3">
        <v>1933</v>
      </c>
      <c r="B160" s="157">
        <v>71069</v>
      </c>
      <c r="C160" s="157"/>
      <c r="D160" s="157">
        <v>10634</v>
      </c>
      <c r="E160" s="157"/>
      <c r="G160" s="157">
        <v>2374315</v>
      </c>
      <c r="I160" s="157">
        <v>8116610.2576218722</v>
      </c>
      <c r="K160" s="3">
        <v>1933</v>
      </c>
      <c r="L160" s="194">
        <v>2.9932422614522505</v>
      </c>
      <c r="N160" s="194">
        <v>0.13101528424398823</v>
      </c>
      <c r="AA160" s="401">
        <v>1936</v>
      </c>
      <c r="AB160" s="404">
        <v>29.180007643972736</v>
      </c>
      <c r="AC160" s="403"/>
      <c r="AD160" s="398"/>
      <c r="AE160" s="404">
        <v>474.17512421455694</v>
      </c>
      <c r="AF160" s="398"/>
      <c r="AG160" s="403">
        <v>8.7102998441896435</v>
      </c>
      <c r="AH160" s="404">
        <v>25.938105639333088</v>
      </c>
      <c r="AI160" s="398"/>
      <c r="AJ160" s="402"/>
      <c r="AK160" s="398"/>
      <c r="AL160" s="403">
        <v>0.41412299322221763</v>
      </c>
      <c r="AM160" s="404">
        <v>1548.5049066681852</v>
      </c>
      <c r="AN160" s="398"/>
      <c r="AO160" s="402"/>
      <c r="AP160" s="398"/>
      <c r="AQ160" s="403">
        <v>29.112846423521901</v>
      </c>
      <c r="AR160" s="403">
        <v>20.747894600392321</v>
      </c>
      <c r="AS160" s="403"/>
      <c r="AT160" s="402"/>
      <c r="AU160" s="398"/>
      <c r="AV160" s="402">
        <v>0.41110344958048556</v>
      </c>
      <c r="AW160" s="402">
        <v>4066.587341676895</v>
      </c>
      <c r="AX160" s="398"/>
      <c r="AY160" s="402"/>
      <c r="AZ160" s="398"/>
      <c r="BA160" s="403">
        <v>91.860923181015721</v>
      </c>
      <c r="BB160" s="401">
        <v>1936</v>
      </c>
    </row>
    <row r="161" spans="1:54">
      <c r="A161" s="3">
        <v>1934</v>
      </c>
      <c r="B161" s="157">
        <v>63366</v>
      </c>
      <c r="C161" s="157"/>
      <c r="D161" s="157">
        <v>10005</v>
      </c>
      <c r="E161" s="157"/>
      <c r="G161" s="157">
        <v>2421438</v>
      </c>
      <c r="I161" s="157">
        <v>8177767.3653846597</v>
      </c>
      <c r="K161" s="3">
        <v>1934</v>
      </c>
      <c r="L161" s="194">
        <v>2.6168747661513532</v>
      </c>
      <c r="N161" s="194">
        <v>0.12234390577493998</v>
      </c>
      <c r="AA161" s="401">
        <v>1937</v>
      </c>
      <c r="AB161" s="404">
        <v>31.202624806848803</v>
      </c>
      <c r="AC161" s="403"/>
      <c r="AD161" s="402">
        <v>0.45961324527300629</v>
      </c>
      <c r="AE161" s="404">
        <v>515.1553355610738</v>
      </c>
      <c r="AF161" s="398"/>
      <c r="AG161" s="403">
        <v>7.8042329047356462</v>
      </c>
      <c r="AH161" s="404">
        <v>24.446555406249313</v>
      </c>
      <c r="AI161" s="398"/>
      <c r="AJ161" s="402">
        <v>8.8079225503516749</v>
      </c>
      <c r="AK161" s="398"/>
      <c r="AL161" s="403">
        <v>0.37474699692250008</v>
      </c>
      <c r="AM161" s="404">
        <v>1540.1329905937066</v>
      </c>
      <c r="AN161" s="398"/>
      <c r="AO161" s="402">
        <v>554.8991206721555</v>
      </c>
      <c r="AP161" s="398"/>
      <c r="AQ161" s="403">
        <v>24.695827097192755</v>
      </c>
      <c r="AR161" s="403">
        <v>18.173981565349163</v>
      </c>
      <c r="AS161" s="403"/>
      <c r="AT161" s="402">
        <v>8.0125494275022398</v>
      </c>
      <c r="AU161" s="398"/>
      <c r="AV161" s="402">
        <v>0.37272352284398153</v>
      </c>
      <c r="AW161" s="402">
        <v>3889.2320549847209</v>
      </c>
      <c r="AX161" s="398"/>
      <c r="AY161" s="402">
        <v>17.146855774854796</v>
      </c>
      <c r="AZ161" s="398"/>
      <c r="BA161" s="403">
        <v>76.460389945045179</v>
      </c>
      <c r="BB161" s="401">
        <v>1937</v>
      </c>
    </row>
    <row r="162" spans="1:54">
      <c r="A162" s="3">
        <v>1935</v>
      </c>
      <c r="B162" s="157">
        <v>54784</v>
      </c>
      <c r="C162" s="157"/>
      <c r="D162" s="157">
        <v>10185</v>
      </c>
      <c r="E162" s="157"/>
      <c r="G162" s="157">
        <v>2469513</v>
      </c>
      <c r="I162" s="157">
        <v>8286008.8805720247</v>
      </c>
      <c r="K162" s="3">
        <v>1935</v>
      </c>
      <c r="L162" s="194">
        <v>2.2184131041221486</v>
      </c>
      <c r="N162" s="194">
        <v>0.12291804349715925</v>
      </c>
      <c r="AA162" s="401">
        <v>1938</v>
      </c>
      <c r="AB162" s="404">
        <v>34.91913038096456</v>
      </c>
      <c r="AC162" s="403"/>
      <c r="AD162" s="403"/>
      <c r="AE162" s="404">
        <v>534.26269482875784</v>
      </c>
      <c r="AF162" s="398"/>
      <c r="AG162" s="403">
        <v>7.6223800527590901</v>
      </c>
      <c r="AH162" s="404">
        <v>34.525123573682329</v>
      </c>
      <c r="AI162" s="398"/>
      <c r="AJ162" s="402">
        <v>9.6371019294880949</v>
      </c>
      <c r="AK162" s="398"/>
      <c r="AL162" s="403">
        <v>0.36319256440975595</v>
      </c>
      <c r="AM162" s="404">
        <v>1923.0493830541059</v>
      </c>
      <c r="AN162" s="398"/>
      <c r="AO162" s="402">
        <v>536.7865774724869</v>
      </c>
      <c r="AP162" s="398"/>
      <c r="AQ162" s="403">
        <v>23.861751481720965</v>
      </c>
      <c r="AR162" s="403">
        <v>23.816524737441426</v>
      </c>
      <c r="AS162" s="403"/>
      <c r="AT162" s="402">
        <v>9.3288573674021098</v>
      </c>
      <c r="AU162" s="398"/>
      <c r="AV162" s="402">
        <v>0.33220620135344636</v>
      </c>
      <c r="AW162" s="402">
        <v>4334.6075022143395</v>
      </c>
      <c r="AX162" s="398"/>
      <c r="AY162" s="402">
        <v>16.978520408671841</v>
      </c>
      <c r="AZ162" s="398"/>
      <c r="BA162" s="403">
        <v>72.254275514743867</v>
      </c>
      <c r="BB162" s="401">
        <v>1938</v>
      </c>
    </row>
    <row r="163" spans="1:54">
      <c r="A163" s="3">
        <v>1936</v>
      </c>
      <c r="B163" s="157">
        <v>56120</v>
      </c>
      <c r="C163" s="157"/>
      <c r="D163" s="157"/>
      <c r="E163" s="157"/>
      <c r="G163" s="157">
        <v>2518559</v>
      </c>
      <c r="I163" s="157">
        <v>8381473.3834534818</v>
      </c>
      <c r="K163" s="3">
        <v>1936</v>
      </c>
      <c r="L163" s="194">
        <v>2.2282583016717097</v>
      </c>
      <c r="N163" s="194"/>
      <c r="AA163" s="401">
        <v>1939</v>
      </c>
      <c r="AB163" s="404">
        <v>31.226179902101762</v>
      </c>
      <c r="AC163" s="403"/>
      <c r="AD163" s="403"/>
      <c r="AE163" s="404">
        <v>485.25483567866138</v>
      </c>
      <c r="AF163" s="398"/>
      <c r="AG163" s="403">
        <v>7.5068392656142375</v>
      </c>
      <c r="AH163" s="404">
        <v>28.632979193709069</v>
      </c>
      <c r="AI163" s="398"/>
      <c r="AJ163" s="402">
        <v>8.8806485749499124</v>
      </c>
      <c r="AK163" s="398"/>
      <c r="AL163" s="403">
        <v>0.36454221565694794</v>
      </c>
      <c r="AM163" s="404">
        <v>1766.6548162518495</v>
      </c>
      <c r="AN163" s="398"/>
      <c r="AO163" s="402">
        <v>547.93601707440962</v>
      </c>
      <c r="AP163" s="398"/>
      <c r="AQ163" s="403">
        <v>23.148430694216191</v>
      </c>
      <c r="AR163" s="403">
        <v>19.731929264147425</v>
      </c>
      <c r="AS163" s="403"/>
      <c r="AT163" s="402">
        <v>8.5413579288105463</v>
      </c>
      <c r="AU163" s="398"/>
      <c r="AV163" s="402">
        <v>0.36081186332747273</v>
      </c>
      <c r="AW163" s="402">
        <v>4084.5093576785166</v>
      </c>
      <c r="AX163" s="398"/>
      <c r="AY163" s="402">
        <v>17.680610912637832</v>
      </c>
      <c r="AZ163" s="398"/>
      <c r="BA163" s="403">
        <v>75.443266027708631</v>
      </c>
      <c r="BB163" s="401">
        <v>1939</v>
      </c>
    </row>
    <row r="164" spans="1:54">
      <c r="A164" s="3">
        <v>1937</v>
      </c>
      <c r="B164" s="157">
        <v>62273</v>
      </c>
      <c r="C164" s="157"/>
      <c r="D164" s="157">
        <v>11551</v>
      </c>
      <c r="E164" s="157"/>
      <c r="G164" s="157">
        <v>2533746</v>
      </c>
      <c r="I164" s="157">
        <v>8473078.2479848824</v>
      </c>
      <c r="K164" s="3">
        <v>1937</v>
      </c>
      <c r="L164" s="194">
        <v>2.4577443832175758</v>
      </c>
      <c r="N164" s="194">
        <v>0.13632589788424446</v>
      </c>
      <c r="AA164" s="401">
        <v>1940</v>
      </c>
      <c r="AB164" s="404">
        <v>41.482371595758309</v>
      </c>
      <c r="AC164" s="403"/>
      <c r="AD164" s="403"/>
      <c r="AE164" s="404">
        <v>662.05865066830256</v>
      </c>
      <c r="AF164" s="398"/>
      <c r="AG164" s="403"/>
      <c r="AH164" s="404">
        <v>39.609955419379055</v>
      </c>
      <c r="AI164" s="398"/>
      <c r="AJ164" s="402">
        <v>11.650691666056423</v>
      </c>
      <c r="AK164" s="398"/>
      <c r="AL164" s="403"/>
      <c r="AM164" s="404">
        <v>2515.2321691305701</v>
      </c>
      <c r="AN164" s="398"/>
      <c r="AO164" s="402">
        <v>739.81892079458271</v>
      </c>
      <c r="AP164" s="398"/>
      <c r="AQ164" s="403"/>
      <c r="AR164" s="403">
        <v>26.93403328579193</v>
      </c>
      <c r="AS164" s="403"/>
      <c r="AT164" s="402">
        <v>13.599590130652663</v>
      </c>
      <c r="AU164" s="398"/>
      <c r="AV164" s="402"/>
      <c r="AW164" s="402">
        <v>5306.0045573010102</v>
      </c>
      <c r="AX164" s="398"/>
      <c r="AY164" s="402">
        <v>26.791192557385745</v>
      </c>
      <c r="AZ164" s="398"/>
      <c r="BA164" s="403"/>
      <c r="BB164" s="401">
        <v>1940</v>
      </c>
    </row>
    <row r="165" spans="1:54">
      <c r="A165" s="3">
        <v>1938</v>
      </c>
      <c r="B165" s="157">
        <v>72854</v>
      </c>
      <c r="C165" s="157"/>
      <c r="D165" s="157">
        <v>11744</v>
      </c>
      <c r="E165" s="157"/>
      <c r="G165" s="157">
        <v>2809379</v>
      </c>
      <c r="I165" s="157">
        <v>8562091.5542477649</v>
      </c>
      <c r="K165" s="3">
        <v>1938</v>
      </c>
      <c r="L165" s="194">
        <v>2.5932421364294385</v>
      </c>
      <c r="N165" s="194">
        <v>0.13716274727491845</v>
      </c>
      <c r="AA165" s="401">
        <v>1941</v>
      </c>
      <c r="AB165" s="404">
        <v>38.243487159706895</v>
      </c>
      <c r="AC165" s="403"/>
      <c r="AD165" s="403"/>
      <c r="AE165" s="404">
        <v>604.62953199496599</v>
      </c>
      <c r="AF165" s="398"/>
      <c r="AG165" s="403"/>
      <c r="AH165" s="404">
        <v>38.316769962593824</v>
      </c>
      <c r="AI165" s="398"/>
      <c r="AJ165" s="402"/>
      <c r="AK165" s="398"/>
      <c r="AL165" s="403"/>
      <c r="AM165" s="404">
        <v>2210.8776268416632</v>
      </c>
      <c r="AN165" s="398"/>
      <c r="AO165" s="402"/>
      <c r="AP165" s="398"/>
      <c r="AQ165" s="403"/>
      <c r="AR165" s="403">
        <v>26.659231721442442</v>
      </c>
      <c r="AS165" s="403"/>
      <c r="AT165" s="402"/>
      <c r="AU165" s="398"/>
      <c r="AV165" s="402"/>
      <c r="AW165" s="402">
        <v>4532.069392645215</v>
      </c>
      <c r="AX165" s="398"/>
      <c r="AY165" s="402"/>
      <c r="AZ165" s="398"/>
      <c r="BA165" s="403"/>
      <c r="BB165" s="401">
        <v>1941</v>
      </c>
    </row>
    <row r="166" spans="1:54">
      <c r="A166" s="3">
        <v>1939</v>
      </c>
      <c r="B166" s="157">
        <v>71840</v>
      </c>
      <c r="C166" s="157"/>
      <c r="D166" s="157">
        <v>12039</v>
      </c>
      <c r="E166" s="157"/>
      <c r="G166" s="157">
        <v>2830789</v>
      </c>
      <c r="I166" s="157">
        <v>8649929.0878930669</v>
      </c>
      <c r="K166" s="3">
        <v>1939</v>
      </c>
      <c r="L166" s="194">
        <v>2.5378083636752864</v>
      </c>
      <c r="N166" s="194">
        <v>0.13918033174226213</v>
      </c>
      <c r="AA166" s="401">
        <v>1942</v>
      </c>
      <c r="AB166" s="403"/>
      <c r="AC166" s="403"/>
      <c r="AD166" s="403"/>
      <c r="AE166" s="403"/>
      <c r="AF166" s="398"/>
      <c r="AG166" s="403"/>
      <c r="AH166" s="404"/>
      <c r="AI166" s="398"/>
      <c r="AJ166" s="402">
        <v>5.4254634595788991</v>
      </c>
      <c r="AK166" s="398"/>
      <c r="AL166" s="403"/>
      <c r="AM166" s="404"/>
      <c r="AN166" s="398"/>
      <c r="AO166" s="402">
        <v>275.07099740065019</v>
      </c>
      <c r="AP166" s="398"/>
      <c r="AQ166" s="403"/>
      <c r="AR166" s="403"/>
      <c r="AS166" s="403"/>
      <c r="AT166" s="402">
        <v>7.4625529615224346</v>
      </c>
      <c r="AU166" s="398"/>
      <c r="AV166" s="402"/>
      <c r="AW166" s="402"/>
      <c r="AX166" s="398"/>
      <c r="AY166" s="402">
        <v>10.372948616516183</v>
      </c>
      <c r="AZ166" s="398"/>
      <c r="BA166" s="403"/>
      <c r="BB166" s="401">
        <v>1942</v>
      </c>
    </row>
    <row r="167" spans="1:54">
      <c r="A167" s="3">
        <v>1940</v>
      </c>
      <c r="B167" s="157">
        <v>74856</v>
      </c>
      <c r="C167" s="157"/>
      <c r="D167" s="157">
        <v>13461</v>
      </c>
      <c r="E167" s="157"/>
      <c r="G167" s="157">
        <v>2852371</v>
      </c>
      <c r="I167" s="157">
        <v>8809164.0112849511</v>
      </c>
      <c r="K167" s="3">
        <v>1940</v>
      </c>
      <c r="L167" s="194">
        <v>2.6243430465391775</v>
      </c>
      <c r="N167" s="194">
        <v>0.15280678146934068</v>
      </c>
      <c r="AA167" s="401">
        <v>1943</v>
      </c>
      <c r="AB167" s="403"/>
      <c r="AC167" s="403"/>
      <c r="AD167" s="403"/>
      <c r="AE167" s="403"/>
      <c r="AF167" s="398"/>
      <c r="AG167" s="403"/>
      <c r="AH167" s="404"/>
      <c r="AI167" s="398"/>
      <c r="AJ167" s="402"/>
      <c r="AK167" s="398"/>
      <c r="AL167" s="403"/>
      <c r="AM167" s="404"/>
      <c r="AN167" s="398"/>
      <c r="AO167" s="398"/>
      <c r="AP167" s="398"/>
      <c r="AQ167" s="403"/>
      <c r="AR167" s="403"/>
      <c r="AS167" s="403"/>
      <c r="AT167" s="398"/>
      <c r="AU167" s="398"/>
      <c r="AV167" s="402"/>
      <c r="AW167" s="402"/>
      <c r="AX167" s="398"/>
      <c r="AY167" s="402"/>
      <c r="AZ167" s="398"/>
      <c r="BA167" s="403"/>
      <c r="BB167" s="401">
        <v>1943</v>
      </c>
    </row>
    <row r="168" spans="1:54">
      <c r="A168" s="3">
        <v>1941</v>
      </c>
      <c r="B168" s="157">
        <v>102428</v>
      </c>
      <c r="C168" s="157"/>
      <c r="E168" s="157"/>
      <c r="G168" s="157">
        <v>2874128</v>
      </c>
      <c r="I168" s="157">
        <v>8967454.5123197064</v>
      </c>
      <c r="K168" s="3">
        <v>1941</v>
      </c>
      <c r="L168" s="194">
        <v>3.5637939576803817</v>
      </c>
      <c r="AA168" s="401">
        <v>1944</v>
      </c>
      <c r="AB168" s="403"/>
      <c r="AC168" s="403"/>
      <c r="AD168" s="403"/>
      <c r="AE168" s="403"/>
      <c r="AF168" s="398"/>
      <c r="AG168" s="403">
        <v>7.9216826897445909</v>
      </c>
      <c r="AH168" s="404"/>
      <c r="AI168" s="398"/>
      <c r="AJ168" s="398"/>
      <c r="AK168" s="398"/>
      <c r="AL168" s="403">
        <v>0.60991673570205485</v>
      </c>
      <c r="AM168" s="404"/>
      <c r="AN168" s="398"/>
      <c r="AO168" s="398"/>
      <c r="AP168" s="398"/>
      <c r="AQ168" s="403">
        <v>25.189561184494863</v>
      </c>
      <c r="AR168" s="403"/>
      <c r="AS168" s="403"/>
      <c r="AT168" s="398"/>
      <c r="AU168" s="398"/>
      <c r="AV168" s="402">
        <v>0.61080765811042403</v>
      </c>
      <c r="AW168" s="402"/>
      <c r="AX168" s="398"/>
      <c r="AY168" s="398"/>
      <c r="AZ168" s="398"/>
      <c r="BA168" s="403">
        <v>72.528564100183488</v>
      </c>
      <c r="BB168" s="401">
        <v>1944</v>
      </c>
    </row>
    <row r="169" spans="1:54">
      <c r="A169" s="3">
        <v>1942</v>
      </c>
      <c r="B169" s="157"/>
      <c r="C169" s="157"/>
      <c r="D169" s="157">
        <v>11740</v>
      </c>
      <c r="E169" s="206"/>
      <c r="I169" s="157">
        <v>9123821.647039067</v>
      </c>
      <c r="K169" s="3">
        <v>1942</v>
      </c>
      <c r="L169" s="153"/>
      <c r="N169" s="194">
        <v>0.12867415052781042</v>
      </c>
      <c r="AA169" s="401">
        <v>1945</v>
      </c>
      <c r="AB169" s="403"/>
      <c r="AC169" s="403"/>
      <c r="AD169" s="403"/>
      <c r="AE169" s="403"/>
      <c r="AF169" s="398"/>
      <c r="AG169" s="403">
        <v>9.4161671219243193</v>
      </c>
      <c r="AH169" s="404"/>
      <c r="AI169" s="398"/>
      <c r="AJ169" s="398"/>
      <c r="AK169" s="403">
        <v>17.126867166706777</v>
      </c>
      <c r="AL169" s="403">
        <v>0.7623439167334044</v>
      </c>
      <c r="AM169" s="404"/>
      <c r="AN169" s="398"/>
      <c r="AO169" s="398"/>
      <c r="AP169" s="403">
        <v>347.67540348414747</v>
      </c>
      <c r="AQ169" s="403">
        <v>32.247147677823008</v>
      </c>
      <c r="AR169" s="403"/>
      <c r="AS169" s="403"/>
      <c r="AT169" s="398"/>
      <c r="AU169" s="402">
        <v>17.300842947519143</v>
      </c>
      <c r="AV169" s="402">
        <v>0.75393877296091072</v>
      </c>
      <c r="AW169" s="402"/>
      <c r="AX169" s="398"/>
      <c r="AY169" s="398"/>
      <c r="AZ169" s="402">
        <v>916.9446762185147</v>
      </c>
      <c r="BA169" s="403">
        <v>93.977401803941348</v>
      </c>
      <c r="BB169" s="401">
        <v>1945</v>
      </c>
    </row>
    <row r="170" spans="1:54">
      <c r="A170" s="3">
        <v>1943</v>
      </c>
      <c r="B170" s="157"/>
      <c r="C170" s="157"/>
      <c r="D170" s="157"/>
      <c r="E170" s="206"/>
      <c r="K170" s="3">
        <v>1943</v>
      </c>
      <c r="N170" s="194"/>
      <c r="AA170" s="401">
        <v>1946</v>
      </c>
      <c r="AB170" s="404">
        <v>48.488966508134069</v>
      </c>
      <c r="AC170" s="404">
        <v>29.405727173009154</v>
      </c>
      <c r="AD170" s="403"/>
      <c r="AE170" s="404">
        <v>457.73584383678559</v>
      </c>
      <c r="AF170" s="404">
        <v>277.59006451320641</v>
      </c>
      <c r="AG170" s="403">
        <v>10.555316708823685</v>
      </c>
      <c r="AH170" s="404">
        <v>58.544438401219871</v>
      </c>
      <c r="AI170" s="403">
        <v>34.18752048619244</v>
      </c>
      <c r="AJ170" s="398"/>
      <c r="AK170" s="398"/>
      <c r="AL170" s="403">
        <v>0.84623916253351383</v>
      </c>
      <c r="AM170" s="404">
        <v>1586.5542806730587</v>
      </c>
      <c r="AN170" s="403">
        <v>926.48180517581511</v>
      </c>
      <c r="AO170" s="398"/>
      <c r="AP170" s="398"/>
      <c r="AQ170" s="403">
        <v>37.911514481501428</v>
      </c>
      <c r="AR170" s="403">
        <v>74.286232050297144</v>
      </c>
      <c r="AS170" s="403">
        <v>38.122247360630219</v>
      </c>
      <c r="AT170" s="398"/>
      <c r="AU170" s="398"/>
      <c r="AV170" s="402">
        <v>0.94079793901098607</v>
      </c>
      <c r="AW170" s="402">
        <v>5571.4674037722871</v>
      </c>
      <c r="AX170" s="402">
        <v>2859.1685520472661</v>
      </c>
      <c r="AY170" s="398"/>
      <c r="AZ170" s="398"/>
      <c r="BA170" s="403">
        <v>112.21450630727425</v>
      </c>
      <c r="BB170" s="401">
        <v>1946</v>
      </c>
    </row>
    <row r="171" spans="1:54">
      <c r="A171" s="3">
        <v>1944</v>
      </c>
      <c r="B171" s="157"/>
      <c r="C171" s="157"/>
      <c r="D171" s="206"/>
      <c r="E171" s="206"/>
      <c r="K171" s="3">
        <v>1944</v>
      </c>
      <c r="AA171" s="401">
        <v>1947</v>
      </c>
      <c r="AB171" s="404">
        <v>48.830323080856736</v>
      </c>
      <c r="AC171" s="404">
        <v>31.035805887779553</v>
      </c>
      <c r="AD171" s="403"/>
      <c r="AE171" s="404">
        <v>480.00207588482169</v>
      </c>
      <c r="AF171" s="404">
        <v>305.08197187687301</v>
      </c>
      <c r="AG171" s="403">
        <v>9.6123594457136594</v>
      </c>
      <c r="AH171" s="404">
        <v>58.351122293706787</v>
      </c>
      <c r="AI171" s="403">
        <v>32.534978815036432</v>
      </c>
      <c r="AJ171" s="398"/>
      <c r="AK171" s="398"/>
      <c r="AL171" s="403">
        <v>0.80828876870554445</v>
      </c>
      <c r="AM171" s="404">
        <v>1668.8420976000143</v>
      </c>
      <c r="AN171" s="403">
        <v>930.50039411004195</v>
      </c>
      <c r="AO171" s="398"/>
      <c r="AP171" s="398"/>
      <c r="AQ171" s="403">
        <v>33.139839516927324</v>
      </c>
      <c r="AR171" s="403">
        <v>81.578419748078034</v>
      </c>
      <c r="AS171" s="403">
        <v>39.290426004328374</v>
      </c>
      <c r="AT171" s="398"/>
      <c r="AU171" s="398"/>
      <c r="AV171" s="402">
        <v>0.88820035353919835</v>
      </c>
      <c r="AW171" s="402">
        <v>6118.3814811058528</v>
      </c>
      <c r="AX171" s="402">
        <v>2946.7819503246283</v>
      </c>
      <c r="AY171" s="398"/>
      <c r="AZ171" s="398"/>
      <c r="BA171" s="403">
        <v>91.653779590412057</v>
      </c>
      <c r="BB171" s="401">
        <v>1947</v>
      </c>
    </row>
    <row r="172" spans="1:54">
      <c r="A172" s="3">
        <v>1945</v>
      </c>
      <c r="B172" s="157"/>
      <c r="C172" s="157"/>
      <c r="D172" s="206"/>
      <c r="E172" s="157">
        <v>10900</v>
      </c>
      <c r="J172" s="157">
        <v>1193944</v>
      </c>
      <c r="K172" s="3">
        <v>1945</v>
      </c>
      <c r="O172" s="194">
        <v>0.91294064043204703</v>
      </c>
      <c r="AA172" s="401">
        <v>1948</v>
      </c>
      <c r="AB172" s="404">
        <v>57.705571035598766</v>
      </c>
      <c r="AC172" s="404">
        <v>26.827090305612803</v>
      </c>
      <c r="AD172" s="403"/>
      <c r="AE172" s="404">
        <v>515.31074934789694</v>
      </c>
      <c r="AF172" s="404">
        <v>239.56591642912232</v>
      </c>
      <c r="AG172" s="403">
        <v>9.7269522520850931</v>
      </c>
      <c r="AH172" s="404">
        <v>77.430340440858558</v>
      </c>
      <c r="AI172" s="403">
        <v>32.706279999893724</v>
      </c>
      <c r="AJ172" s="398"/>
      <c r="AK172" s="398"/>
      <c r="AL172" s="403">
        <v>0.80195331782320334</v>
      </c>
      <c r="AM172" s="404">
        <v>1935.7585110214638</v>
      </c>
      <c r="AN172" s="403">
        <v>817.65699999734318</v>
      </c>
      <c r="AO172" s="398"/>
      <c r="AP172" s="398"/>
      <c r="AQ172" s="403">
        <v>30.955398067975644</v>
      </c>
      <c r="AR172" s="403">
        <v>152.85678762780617</v>
      </c>
      <c r="AS172" s="403">
        <v>41.177632266918259</v>
      </c>
      <c r="AT172" s="398"/>
      <c r="AU172" s="398"/>
      <c r="AV172" s="402">
        <v>0.82994393770028996</v>
      </c>
      <c r="AW172" s="402">
        <v>9935.6911958074015</v>
      </c>
      <c r="AX172" s="402">
        <v>2676.546097349687</v>
      </c>
      <c r="AY172" s="398"/>
      <c r="AZ172" s="398"/>
      <c r="BA172" s="403">
        <v>81.461573863093804</v>
      </c>
      <c r="BB172" s="401">
        <v>1948</v>
      </c>
    </row>
    <row r="173" spans="1:54">
      <c r="A173" s="3">
        <v>1946</v>
      </c>
      <c r="B173" s="157">
        <v>73895</v>
      </c>
      <c r="C173" s="157">
        <v>25092</v>
      </c>
      <c r="D173" s="206"/>
      <c r="E173" s="206"/>
      <c r="G173" s="157">
        <v>2985573</v>
      </c>
      <c r="H173" s="157">
        <v>1148631.9003892152</v>
      </c>
      <c r="K173" s="3">
        <v>1946</v>
      </c>
      <c r="L173" s="194">
        <v>2.4750692748092242</v>
      </c>
      <c r="M173" s="194">
        <v>2.1845118520126028</v>
      </c>
      <c r="AA173" s="401">
        <v>1949</v>
      </c>
      <c r="AB173" s="404">
        <v>50.378671886298967</v>
      </c>
      <c r="AC173" s="404"/>
      <c r="AD173" s="402">
        <v>0.72026556094549632</v>
      </c>
      <c r="AE173" s="404">
        <v>462.97999463508745</v>
      </c>
      <c r="AF173" s="404"/>
      <c r="AG173" s="403">
        <v>8.2614459840448422</v>
      </c>
      <c r="AH173" s="404">
        <v>58.429491640417282</v>
      </c>
      <c r="AI173" s="403"/>
      <c r="AJ173" s="398"/>
      <c r="AK173" s="398"/>
      <c r="AL173" s="403">
        <v>0.75591225120747541</v>
      </c>
      <c r="AM173" s="404">
        <v>1565.9103759631835</v>
      </c>
      <c r="AN173" s="403"/>
      <c r="AO173" s="398"/>
      <c r="AP173" s="398"/>
      <c r="AQ173" s="403">
        <v>26.078972666657904</v>
      </c>
      <c r="AR173" s="403">
        <v>87.406163090641925</v>
      </c>
      <c r="AS173" s="403"/>
      <c r="AT173" s="398"/>
      <c r="AU173" s="398"/>
      <c r="AV173" s="402">
        <v>0.77022492598940573</v>
      </c>
      <c r="AW173" s="402">
        <v>6293.2437425262178</v>
      </c>
      <c r="AX173" s="402"/>
      <c r="AY173" s="398"/>
      <c r="AZ173" s="398"/>
      <c r="BA173" s="403">
        <v>68.922999190453041</v>
      </c>
      <c r="BB173" s="401">
        <v>1949</v>
      </c>
    </row>
    <row r="174" spans="1:54">
      <c r="A174" s="3">
        <v>1947</v>
      </c>
      <c r="B174" s="157">
        <v>57944</v>
      </c>
      <c r="C174" s="157">
        <v>42667</v>
      </c>
      <c r="D174" s="206"/>
      <c r="E174" s="206"/>
      <c r="G174" s="157">
        <v>3008405</v>
      </c>
      <c r="H174" s="157">
        <v>1167082.9441268083</v>
      </c>
      <c r="K174" s="3">
        <v>1947</v>
      </c>
      <c r="L174" s="194">
        <v>1.9260704592632973</v>
      </c>
      <c r="M174" s="194">
        <v>3.6558669814100253</v>
      </c>
      <c r="AA174" s="401">
        <v>1950</v>
      </c>
      <c r="AB174" s="404">
        <v>39.367794758460285</v>
      </c>
      <c r="AC174" s="404"/>
      <c r="AD174" s="403"/>
      <c r="AE174" s="404">
        <v>366.12049125368071</v>
      </c>
      <c r="AF174" s="404"/>
      <c r="AG174" s="403"/>
      <c r="AH174" s="404">
        <v>40.764577945272244</v>
      </c>
      <c r="AI174" s="403"/>
      <c r="AJ174" s="398"/>
      <c r="AK174" s="398"/>
      <c r="AL174" s="403"/>
      <c r="AM174" s="404">
        <v>1112.8729779059322</v>
      </c>
      <c r="AN174" s="403"/>
      <c r="AO174" s="398"/>
      <c r="AP174" s="398"/>
      <c r="AQ174" s="403"/>
      <c r="AR174" s="403">
        <v>46.138168658268683</v>
      </c>
      <c r="AS174" s="403"/>
      <c r="AT174" s="398"/>
      <c r="AU174" s="398"/>
      <c r="AV174" s="402"/>
      <c r="AW174" s="402">
        <v>3414.2244807118827</v>
      </c>
      <c r="AX174" s="402"/>
      <c r="AY174" s="398"/>
      <c r="AZ174" s="398"/>
      <c r="BA174" s="403"/>
      <c r="BB174" s="401">
        <v>1950</v>
      </c>
    </row>
    <row r="175" spans="1:54">
      <c r="A175" s="3">
        <v>1948</v>
      </c>
      <c r="B175" s="157">
        <v>95690</v>
      </c>
      <c r="C175" s="157">
        <v>33738</v>
      </c>
      <c r="D175" s="206"/>
      <c r="E175" s="206"/>
      <c r="G175" s="157">
        <v>3031421</v>
      </c>
      <c r="H175" s="157">
        <v>1185845.5799437226</v>
      </c>
      <c r="K175" s="3">
        <v>1948</v>
      </c>
      <c r="L175" s="194">
        <v>3.1566054335573979</v>
      </c>
      <c r="M175" s="194">
        <v>2.845058460444835</v>
      </c>
      <c r="AA175" s="401">
        <v>1951</v>
      </c>
      <c r="AB175" s="404">
        <v>34.563030461113165</v>
      </c>
      <c r="AC175" s="404"/>
      <c r="AD175" s="403"/>
      <c r="AE175" s="404">
        <v>349.77786826646519</v>
      </c>
      <c r="AF175" s="404"/>
      <c r="AG175" s="403"/>
      <c r="AH175" s="404">
        <v>34.635046444247507</v>
      </c>
      <c r="AI175" s="403"/>
      <c r="AJ175" s="398"/>
      <c r="AK175" s="398"/>
      <c r="AL175" s="403"/>
      <c r="AM175" s="404">
        <v>1049.4419072606995</v>
      </c>
      <c r="AN175" s="403"/>
      <c r="AO175" s="398"/>
      <c r="AP175" s="398"/>
      <c r="AQ175" s="403"/>
      <c r="AR175" s="403">
        <v>32.191628872773585</v>
      </c>
      <c r="AS175" s="403"/>
      <c r="AT175" s="398"/>
      <c r="AU175" s="398"/>
      <c r="AV175" s="402"/>
      <c r="AW175" s="402">
        <v>2671.905196440207</v>
      </c>
      <c r="AX175" s="402"/>
      <c r="AY175" s="398"/>
      <c r="AZ175" s="398"/>
      <c r="BA175" s="403"/>
      <c r="BB175" s="401">
        <v>1951</v>
      </c>
    </row>
    <row r="176" spans="1:54">
      <c r="A176" s="3">
        <v>1949</v>
      </c>
      <c r="B176" s="157">
        <v>61303</v>
      </c>
      <c r="C176" s="157"/>
      <c r="D176" s="206"/>
      <c r="E176" s="206"/>
      <c r="G176" s="157">
        <v>3080463</v>
      </c>
      <c r="H176" s="157">
        <v>1204925.1413058855</v>
      </c>
      <c r="K176" s="3">
        <v>1949</v>
      </c>
      <c r="L176" s="194">
        <v>1.9900579880362141</v>
      </c>
      <c r="M176" s="194"/>
      <c r="AA176" s="401">
        <v>1952</v>
      </c>
      <c r="AB176" s="404">
        <v>35.229663926117603</v>
      </c>
      <c r="AC176" s="404">
        <v>24.913452786257981</v>
      </c>
      <c r="AD176" s="403"/>
      <c r="AE176" s="404">
        <v>373.08214097758537</v>
      </c>
      <c r="AF176" s="404">
        <v>263.83346500647207</v>
      </c>
      <c r="AG176" s="403"/>
      <c r="AH176" s="404">
        <v>30.518008636877319</v>
      </c>
      <c r="AI176" s="403">
        <v>26.549035167803741</v>
      </c>
      <c r="AJ176" s="398"/>
      <c r="AK176" s="398"/>
      <c r="AL176" s="403"/>
      <c r="AM176" s="404">
        <v>961.31727206163555</v>
      </c>
      <c r="AN176" s="403"/>
      <c r="AO176" s="398"/>
      <c r="AP176" s="398"/>
      <c r="AQ176" s="403"/>
      <c r="AR176" s="403">
        <v>30.335830126417491</v>
      </c>
      <c r="AS176" s="403">
        <v>29.5909274506384</v>
      </c>
      <c r="AT176" s="398"/>
      <c r="AU176" s="398"/>
      <c r="AV176" s="402"/>
      <c r="AW176" s="402">
        <v>2487.538070366234</v>
      </c>
      <c r="AX176" s="402">
        <v>2426.456050952349</v>
      </c>
      <c r="AY176" s="398"/>
      <c r="AZ176" s="398"/>
      <c r="BA176" s="403"/>
      <c r="BB176" s="401">
        <v>1952</v>
      </c>
    </row>
    <row r="177" spans="1:54">
      <c r="A177" s="3">
        <v>1950</v>
      </c>
      <c r="B177" s="157">
        <v>65565</v>
      </c>
      <c r="C177" s="157"/>
      <c r="D177" s="206"/>
      <c r="E177" s="206"/>
      <c r="G177" s="157">
        <v>3130314</v>
      </c>
      <c r="H177" s="157">
        <v>1224327.0532906307</v>
      </c>
      <c r="K177" s="3">
        <v>1950</v>
      </c>
      <c r="L177" s="194">
        <v>2.0945183134982623</v>
      </c>
      <c r="M177" s="194"/>
      <c r="AA177" s="401">
        <v>1953</v>
      </c>
      <c r="AB177" s="404">
        <v>33.105189109488961</v>
      </c>
      <c r="AC177" s="404">
        <v>24.517697211225499</v>
      </c>
      <c r="AD177" s="403"/>
      <c r="AE177" s="404">
        <v>344.62501862978007</v>
      </c>
      <c r="AF177" s="404">
        <v>255.22922796885743</v>
      </c>
      <c r="AG177" s="403"/>
      <c r="AH177" s="404">
        <v>32.179963560476615</v>
      </c>
      <c r="AI177" s="403">
        <v>24.346092263863497</v>
      </c>
      <c r="AJ177" s="398"/>
      <c r="AK177" s="398"/>
      <c r="AL177" s="403"/>
      <c r="AM177" s="404">
        <v>994.36087401872749</v>
      </c>
      <c r="AN177" s="403">
        <v>752.29425095338217</v>
      </c>
      <c r="AO177" s="398"/>
      <c r="AP177" s="398"/>
      <c r="AQ177" s="403"/>
      <c r="AR177" s="403">
        <v>30.533365815883471</v>
      </c>
      <c r="AS177" s="403">
        <v>23.302361550214044</v>
      </c>
      <c r="AT177" s="398"/>
      <c r="AU177" s="398"/>
      <c r="AV177" s="402"/>
      <c r="AW177" s="402">
        <v>2503.7359969024446</v>
      </c>
      <c r="AX177" s="402">
        <v>1910.7936471175515</v>
      </c>
      <c r="AY177" s="398"/>
      <c r="AZ177" s="398"/>
      <c r="BA177" s="403"/>
      <c r="BB177" s="401">
        <v>1953</v>
      </c>
    </row>
    <row r="178" spans="1:54">
      <c r="A178" s="3">
        <v>1951</v>
      </c>
      <c r="B178" s="157">
        <v>75251</v>
      </c>
      <c r="C178" s="157"/>
      <c r="D178" s="206"/>
      <c r="E178" s="206"/>
      <c r="G178" s="157">
        <v>3180988</v>
      </c>
      <c r="H178" s="157">
        <v>1244056.8341616904</v>
      </c>
      <c r="K178" s="3">
        <v>1951</v>
      </c>
      <c r="L178" s="194">
        <v>2.3656486601018298</v>
      </c>
      <c r="M178" s="194"/>
      <c r="AA178" s="401">
        <v>1954</v>
      </c>
      <c r="AB178" s="404">
        <v>31.395854302265114</v>
      </c>
      <c r="AC178" s="404">
        <v>22.783798034809823</v>
      </c>
      <c r="AD178" s="402">
        <v>0.74666419745357859</v>
      </c>
      <c r="AE178" s="404">
        <v>340.64501917957648</v>
      </c>
      <c r="AF178" s="404">
        <v>247.20420867768658</v>
      </c>
      <c r="AG178" s="403">
        <v>7.2202427893761048</v>
      </c>
      <c r="AH178" s="404">
        <v>26.320039429859989</v>
      </c>
      <c r="AI178" s="403">
        <v>22.540541834328664</v>
      </c>
      <c r="AJ178" s="398"/>
      <c r="AK178" s="398"/>
      <c r="AL178" s="403">
        <v>0.66362525637648018</v>
      </c>
      <c r="AM178" s="404">
        <v>836.97725386954767</v>
      </c>
      <c r="AN178" s="403">
        <v>716.78923033165165</v>
      </c>
      <c r="AO178" s="398"/>
      <c r="AP178" s="398"/>
      <c r="AQ178" s="403">
        <v>18.05060697344026</v>
      </c>
      <c r="AR178" s="403">
        <v>30.54162506960812</v>
      </c>
      <c r="AS178" s="403">
        <v>21.047264897251058</v>
      </c>
      <c r="AT178" s="398"/>
      <c r="AU178" s="398"/>
      <c r="AV178" s="402"/>
      <c r="AW178" s="402">
        <v>2596.0381309166901</v>
      </c>
      <c r="AX178" s="402">
        <v>1789.01751626634</v>
      </c>
      <c r="AY178" s="398"/>
      <c r="AZ178" s="398"/>
      <c r="BA178" s="403"/>
      <c r="BB178" s="401">
        <v>1954</v>
      </c>
    </row>
    <row r="179" spans="1:54">
      <c r="A179" s="3">
        <v>1952</v>
      </c>
      <c r="B179" s="157">
        <v>83580</v>
      </c>
      <c r="C179" s="157">
        <v>42176</v>
      </c>
      <c r="D179" s="206"/>
      <c r="E179" s="206"/>
      <c r="G179" s="157">
        <v>3232498</v>
      </c>
      <c r="H179" s="157">
        <v>1264120.0969712709</v>
      </c>
      <c r="K179" s="3">
        <v>1952</v>
      </c>
      <c r="L179" s="194">
        <v>2.5856164489506259</v>
      </c>
      <c r="M179" s="194">
        <v>3.3363918587363868</v>
      </c>
      <c r="AA179" s="401">
        <v>1955</v>
      </c>
      <c r="AB179" s="404">
        <v>31.80269598353199</v>
      </c>
      <c r="AC179" s="404">
        <v>24.180538916131159</v>
      </c>
      <c r="AD179" s="402">
        <v>0.75209238543427814</v>
      </c>
      <c r="AE179" s="404">
        <v>352.05584453769916</v>
      </c>
      <c r="AF179" s="404">
        <v>267.67856580157189</v>
      </c>
      <c r="AG179" s="403">
        <v>6.9944591845387869</v>
      </c>
      <c r="AH179" s="404">
        <v>28.829149679573696</v>
      </c>
      <c r="AI179" s="403">
        <v>23.241633792908843</v>
      </c>
      <c r="AJ179" s="398"/>
      <c r="AK179" s="398"/>
      <c r="AL179" s="403">
        <v>0.6571090590242652</v>
      </c>
      <c r="AM179" s="404">
        <v>931.18153465023033</v>
      </c>
      <c r="AN179" s="403">
        <v>750.70477151095565</v>
      </c>
      <c r="AO179" s="398"/>
      <c r="AP179" s="398"/>
      <c r="AQ179" s="403">
        <v>17.413390064143027</v>
      </c>
      <c r="AR179" s="403">
        <v>31.516076769308619</v>
      </c>
      <c r="AS179" s="403">
        <v>22.394125539550725</v>
      </c>
      <c r="AT179" s="398"/>
      <c r="AU179" s="398"/>
      <c r="AV179" s="402"/>
      <c r="AW179" s="402">
        <v>2741.8986789298497</v>
      </c>
      <c r="AX179" s="402">
        <v>1948.288921940913</v>
      </c>
      <c r="AY179" s="398"/>
      <c r="AZ179" s="398"/>
      <c r="BA179" s="403"/>
      <c r="BB179" s="401">
        <v>1955</v>
      </c>
    </row>
    <row r="180" spans="1:54">
      <c r="A180" s="3">
        <v>1953</v>
      </c>
      <c r="B180" s="157">
        <v>93585</v>
      </c>
      <c r="C180" s="157">
        <v>44092</v>
      </c>
      <c r="D180" s="206"/>
      <c r="E180" s="206"/>
      <c r="G180" s="157">
        <v>3284858</v>
      </c>
      <c r="H180" s="157">
        <v>1284522.5511896757</v>
      </c>
      <c r="K180" s="3">
        <v>1953</v>
      </c>
      <c r="L180" s="194">
        <v>2.8489815998134471</v>
      </c>
      <c r="M180" s="194">
        <v>3.4325594330098506</v>
      </c>
      <c r="AA180" s="401">
        <v>1956</v>
      </c>
      <c r="AB180" s="404"/>
      <c r="AC180" s="404">
        <v>23.805063642022745</v>
      </c>
      <c r="AD180" s="402">
        <v>0.73747136492153142</v>
      </c>
      <c r="AE180" s="403"/>
      <c r="AF180" s="404">
        <v>243.28775042147245</v>
      </c>
      <c r="AG180" s="403">
        <v>6.4528744430634006</v>
      </c>
      <c r="AH180" s="404"/>
      <c r="AI180" s="403">
        <v>25.452804369191238</v>
      </c>
      <c r="AJ180" s="398"/>
      <c r="AK180" s="398"/>
      <c r="AL180" s="403">
        <v>0.65129467994251578</v>
      </c>
      <c r="AM180" s="404"/>
      <c r="AN180" s="403">
        <v>720.31436364811202</v>
      </c>
      <c r="AO180" s="398"/>
      <c r="AP180" s="398"/>
      <c r="AQ180" s="403">
        <v>15.761331254608882</v>
      </c>
      <c r="AR180" s="403"/>
      <c r="AS180" s="403">
        <v>24.60331095941028</v>
      </c>
      <c r="AT180" s="398"/>
      <c r="AU180" s="398"/>
      <c r="AV180" s="402"/>
      <c r="AW180" s="402"/>
      <c r="AX180" s="402">
        <v>1869.8516329151812</v>
      </c>
      <c r="AY180" s="398"/>
      <c r="AZ180" s="398"/>
      <c r="BA180" s="403"/>
      <c r="BB180" s="401">
        <v>1956</v>
      </c>
    </row>
    <row r="181" spans="1:54">
      <c r="A181" s="3">
        <v>1954</v>
      </c>
      <c r="B181" s="157">
        <v>121174</v>
      </c>
      <c r="C181" s="157">
        <v>45262</v>
      </c>
      <c r="D181" s="206"/>
      <c r="E181" s="206"/>
      <c r="G181" s="157">
        <v>3338084</v>
      </c>
      <c r="H181" s="157">
        <v>1305270.0043629545</v>
      </c>
      <c r="K181" s="3">
        <v>1954</v>
      </c>
      <c r="L181" s="194">
        <v>3.6300464577883602</v>
      </c>
      <c r="M181" s="194">
        <v>3.4676350370964366</v>
      </c>
      <c r="AA181" s="401">
        <v>1957</v>
      </c>
      <c r="AB181" s="404">
        <v>33.690852337853173</v>
      </c>
      <c r="AC181" s="403"/>
      <c r="AD181" s="402">
        <v>0.70939864011757514</v>
      </c>
      <c r="AE181" s="404">
        <v>372.2839183332776</v>
      </c>
      <c r="AF181" s="398"/>
      <c r="AG181" s="403">
        <v>6.1717681690229034</v>
      </c>
      <c r="AH181" s="404">
        <v>35.149998733896446</v>
      </c>
      <c r="AI181" s="398"/>
      <c r="AJ181" s="398"/>
      <c r="AK181" s="398"/>
      <c r="AL181" s="403">
        <v>0.62414418646691161</v>
      </c>
      <c r="AM181" s="404">
        <v>1110.7399599911278</v>
      </c>
      <c r="AN181" s="403"/>
      <c r="AO181" s="398"/>
      <c r="AP181" s="398"/>
      <c r="AQ181" s="403">
        <v>14.792217219265806</v>
      </c>
      <c r="AR181" s="403">
        <v>53.723917222540727</v>
      </c>
      <c r="AS181" s="403"/>
      <c r="AT181" s="398"/>
      <c r="AU181" s="398"/>
      <c r="AV181" s="398"/>
      <c r="AW181" s="402">
        <v>4620.2568811385026</v>
      </c>
      <c r="AX181" s="402"/>
      <c r="AY181" s="398"/>
      <c r="AZ181" s="398"/>
      <c r="BA181" s="403"/>
      <c r="BB181" s="401">
        <v>1957</v>
      </c>
    </row>
    <row r="182" spans="1:54">
      <c r="A182" s="3">
        <v>1955</v>
      </c>
      <c r="B182" s="157">
        <v>142275</v>
      </c>
      <c r="C182" s="157">
        <v>53941</v>
      </c>
      <c r="D182" s="206"/>
      <c r="E182" s="206"/>
      <c r="G182" s="157">
        <v>3425957</v>
      </c>
      <c r="H182" s="157">
        <v>1326368.3637990553</v>
      </c>
      <c r="K182" s="3">
        <v>1955</v>
      </c>
      <c r="L182" s="194">
        <v>4.1528542243816835</v>
      </c>
      <c r="M182" s="194">
        <v>4.0668189525796059</v>
      </c>
      <c r="AA182" s="401">
        <v>1958</v>
      </c>
      <c r="AB182" s="403"/>
      <c r="AC182" s="403"/>
      <c r="AD182" s="402">
        <v>0.66359660883427252</v>
      </c>
      <c r="AE182" s="403"/>
      <c r="AF182" s="398"/>
      <c r="AG182" s="403">
        <v>5.8131062933882269</v>
      </c>
      <c r="AH182" s="404"/>
      <c r="AI182" s="398"/>
      <c r="AJ182" s="398"/>
      <c r="AK182" s="398"/>
      <c r="AL182" s="403">
        <v>0.5799241007071646</v>
      </c>
      <c r="AM182" s="404"/>
      <c r="AN182" s="398"/>
      <c r="AO182" s="398"/>
      <c r="AP182" s="398"/>
      <c r="AQ182" s="403">
        <v>13.802193596830515</v>
      </c>
      <c r="AR182" s="398"/>
      <c r="AS182" s="398"/>
      <c r="AT182" s="398"/>
      <c r="AU182" s="398"/>
      <c r="AV182" s="398"/>
      <c r="AW182" s="398"/>
      <c r="AX182" s="402"/>
      <c r="AY182" s="398"/>
      <c r="AZ182" s="398"/>
      <c r="BA182" s="403"/>
      <c r="BB182" s="401">
        <v>1958</v>
      </c>
    </row>
    <row r="183" spans="1:54">
      <c r="A183" s="3">
        <v>1956</v>
      </c>
      <c r="C183" s="157">
        <v>59954</v>
      </c>
      <c r="D183" s="206"/>
      <c r="E183" s="206"/>
      <c r="H183" s="157">
        <v>1347823.6382829717</v>
      </c>
      <c r="K183" s="3">
        <v>1956</v>
      </c>
      <c r="L183" s="153"/>
      <c r="M183" s="194">
        <v>4.4482080813167064</v>
      </c>
      <c r="AA183" s="401">
        <v>1959</v>
      </c>
      <c r="AB183" s="398"/>
      <c r="AC183" s="398"/>
      <c r="AD183" s="402">
        <v>0.64347189428445928</v>
      </c>
      <c r="AE183" s="398"/>
      <c r="AF183" s="398"/>
      <c r="AG183" s="403">
        <v>5.5338582908463501</v>
      </c>
      <c r="AH183" s="404"/>
      <c r="AI183" s="398"/>
      <c r="AJ183" s="398"/>
      <c r="AK183" s="398"/>
      <c r="AL183" s="403">
        <v>0.55994076707462126</v>
      </c>
      <c r="AM183" s="404"/>
      <c r="AN183" s="398"/>
      <c r="AO183" s="398"/>
      <c r="AP183" s="398"/>
      <c r="AQ183" s="403">
        <v>12.878637642716287</v>
      </c>
      <c r="AR183" s="398"/>
      <c r="AS183" s="398"/>
      <c r="AT183" s="398"/>
      <c r="AU183" s="398"/>
      <c r="AV183" s="398"/>
      <c r="AW183" s="398"/>
      <c r="AX183" s="398"/>
      <c r="AY183" s="398"/>
      <c r="AZ183" s="398"/>
      <c r="BA183" s="398"/>
      <c r="BB183" s="401">
        <v>1959</v>
      </c>
    </row>
    <row r="184" spans="1:54">
      <c r="A184" s="3">
        <v>1957</v>
      </c>
      <c r="B184" s="157">
        <v>178258</v>
      </c>
      <c r="C184" s="157"/>
      <c r="D184" s="206"/>
      <c r="E184" s="206"/>
      <c r="G184" s="157">
        <v>3588575</v>
      </c>
      <c r="H184" s="157"/>
      <c r="K184" s="3">
        <v>1957</v>
      </c>
      <c r="L184" s="194">
        <v>4.9673756296022793</v>
      </c>
      <c r="M184" s="153"/>
      <c r="Z184" s="398"/>
      <c r="AA184" s="398"/>
      <c r="AB184" s="398"/>
      <c r="AC184" s="398"/>
      <c r="AD184" s="398"/>
      <c r="AE184" s="398"/>
      <c r="AF184" s="398"/>
      <c r="AG184" s="398"/>
      <c r="AH184" s="398"/>
      <c r="AI184" s="398"/>
      <c r="AJ184" s="398"/>
      <c r="AK184" s="398"/>
      <c r="AL184" s="398"/>
      <c r="AQ184" s="176"/>
    </row>
    <row r="185" spans="1:54">
      <c r="A185" s="3">
        <v>1958</v>
      </c>
      <c r="B185" s="206"/>
      <c r="C185" s="157"/>
      <c r="D185" s="206"/>
      <c r="E185" s="206"/>
      <c r="K185" s="3">
        <v>1958</v>
      </c>
      <c r="Z185" s="398"/>
      <c r="AA185" s="398"/>
      <c r="AB185" s="398"/>
      <c r="AC185" s="398"/>
      <c r="AD185" s="398"/>
      <c r="AE185" s="398"/>
      <c r="AF185" s="398"/>
      <c r="AG185" s="398"/>
      <c r="AH185" s="398"/>
      <c r="AI185" s="398"/>
      <c r="AJ185" s="398"/>
      <c r="AK185" s="398"/>
      <c r="AL185" s="398"/>
    </row>
    <row r="186" spans="1:54">
      <c r="A186" s="3">
        <v>1959</v>
      </c>
      <c r="B186" s="206"/>
      <c r="C186" s="157"/>
      <c r="D186" s="206"/>
      <c r="E186" s="206"/>
      <c r="K186" s="3">
        <v>1959</v>
      </c>
      <c r="Z186" s="398"/>
      <c r="AA186" s="398"/>
      <c r="AB186" s="399" t="s">
        <v>102</v>
      </c>
      <c r="AC186" s="398"/>
      <c r="AD186" s="399" t="s">
        <v>104</v>
      </c>
      <c r="AE186" s="398"/>
      <c r="AF186" s="399" t="s">
        <v>155</v>
      </c>
      <c r="AG186" s="398"/>
      <c r="AH186" s="398"/>
      <c r="AI186" s="398"/>
      <c r="AJ186" s="398"/>
      <c r="AK186" s="398"/>
      <c r="AL186" s="398"/>
    </row>
    <row r="187" spans="1:54">
      <c r="K187">
        <v>1960</v>
      </c>
      <c r="Z187" s="398"/>
      <c r="AA187" s="399" t="s">
        <v>521</v>
      </c>
      <c r="AB187" s="399" t="s">
        <v>102</v>
      </c>
      <c r="AC187" s="399" t="s">
        <v>522</v>
      </c>
      <c r="AD187" s="399" t="s">
        <v>104</v>
      </c>
      <c r="AE187" s="399" t="s">
        <v>522</v>
      </c>
      <c r="AF187" s="399" t="s">
        <v>155</v>
      </c>
      <c r="AG187" s="399" t="s">
        <v>522</v>
      </c>
      <c r="AH187" s="398"/>
      <c r="AI187" s="398"/>
      <c r="AJ187" s="398"/>
      <c r="AK187" s="398"/>
      <c r="AL187" s="398"/>
    </row>
    <row r="188" spans="1:54">
      <c r="Z188" s="398"/>
      <c r="AA188" s="398"/>
      <c r="AB188" s="398"/>
      <c r="AC188" s="398"/>
      <c r="AD188" s="398"/>
      <c r="AE188" s="398"/>
      <c r="AF188" s="398"/>
      <c r="AG188" s="398"/>
      <c r="AH188" s="398"/>
      <c r="AI188" s="398"/>
      <c r="AJ188" s="398"/>
      <c r="AK188" s="398"/>
      <c r="AL188" s="398"/>
    </row>
    <row r="189" spans="1:54">
      <c r="A189" s="155" t="s">
        <v>161</v>
      </c>
      <c r="F189" s="155" t="s">
        <v>512</v>
      </c>
      <c r="Z189" s="399" t="s">
        <v>523</v>
      </c>
      <c r="AA189" s="398"/>
      <c r="AB189" s="402">
        <v>42.528780751682824</v>
      </c>
      <c r="AC189" s="402">
        <v>676.63290175927375</v>
      </c>
      <c r="AD189" s="402">
        <v>36.765847304602943</v>
      </c>
      <c r="AE189" s="402">
        <v>2128.7425589365102</v>
      </c>
      <c r="AF189" s="402">
        <v>31.258046539041878</v>
      </c>
      <c r="AG189" s="402">
        <v>5563.9322839494553</v>
      </c>
      <c r="AH189" s="398"/>
      <c r="AI189" s="398"/>
      <c r="AJ189" s="398"/>
      <c r="AK189" s="398"/>
      <c r="AL189" s="398"/>
    </row>
    <row r="190" spans="1:54">
      <c r="B190" s="208" t="s">
        <v>22</v>
      </c>
      <c r="C190" s="208" t="s">
        <v>443</v>
      </c>
      <c r="D190" s="155" t="s">
        <v>790</v>
      </c>
      <c r="E190" s="208" t="s">
        <v>481</v>
      </c>
      <c r="F190" s="208" t="s">
        <v>22</v>
      </c>
      <c r="G190" s="208" t="s">
        <v>443</v>
      </c>
      <c r="H190" s="155" t="s">
        <v>506</v>
      </c>
      <c r="I190" s="208" t="s">
        <v>481</v>
      </c>
      <c r="Z190" s="399" t="s">
        <v>545</v>
      </c>
      <c r="AA190" s="398"/>
      <c r="AB190" s="402"/>
      <c r="AC190" s="402"/>
      <c r="AD190" s="402">
        <v>11.420017343687796</v>
      </c>
      <c r="AE190" s="402">
        <v>661.2190041995234</v>
      </c>
      <c r="AF190" s="402">
        <v>9.3454858767102849</v>
      </c>
      <c r="AG190" s="402">
        <v>16.634964860544308</v>
      </c>
      <c r="AH190" s="398"/>
      <c r="AI190" s="402">
        <v>24.471465736473849</v>
      </c>
      <c r="AJ190" s="402">
        <v>1416.8978661418357</v>
      </c>
      <c r="AK190" s="402">
        <v>20.02604116437918</v>
      </c>
      <c r="AL190" s="402">
        <v>35.646353272594943</v>
      </c>
    </row>
    <row r="191" spans="1:54">
      <c r="A191" s="3">
        <v>1920</v>
      </c>
      <c r="Z191" s="399" t="s">
        <v>524</v>
      </c>
      <c r="AA191" s="398"/>
      <c r="AB191" s="402"/>
      <c r="AC191" s="402"/>
      <c r="AD191" s="402">
        <v>0.34765540073077544</v>
      </c>
      <c r="AE191" s="402">
        <v>23.883926030204275</v>
      </c>
      <c r="AF191" s="402">
        <v>0.31146054222268449</v>
      </c>
      <c r="AG191" s="402">
        <v>74.523665695462327</v>
      </c>
      <c r="AH191" s="398"/>
      <c r="AI191" s="398"/>
      <c r="AJ191" s="398"/>
      <c r="AK191" s="398"/>
      <c r="AL191" s="398"/>
    </row>
    <row r="192" spans="1:54">
      <c r="A192" s="3">
        <v>1921</v>
      </c>
      <c r="D192" s="157">
        <v>7815</v>
      </c>
      <c r="H192" s="156">
        <v>1</v>
      </c>
      <c r="Z192" s="398"/>
      <c r="AA192" s="398"/>
      <c r="AB192" s="402"/>
      <c r="AC192" s="402"/>
      <c r="AD192" s="402"/>
      <c r="AE192" s="402"/>
      <c r="AF192" s="402"/>
      <c r="AG192" s="402"/>
      <c r="AH192" s="398"/>
      <c r="AI192" s="398"/>
      <c r="AJ192" s="398"/>
      <c r="AK192" s="398"/>
      <c r="AL192" s="398"/>
    </row>
    <row r="193" spans="1:38">
      <c r="A193" s="3">
        <v>1922</v>
      </c>
      <c r="Z193" s="399" t="s">
        <v>525</v>
      </c>
      <c r="AA193" s="398"/>
      <c r="AB193" s="402">
        <v>48.488966508134069</v>
      </c>
      <c r="AC193" s="402">
        <v>457.73584383678559</v>
      </c>
      <c r="AD193" s="402">
        <v>58.544438401219871</v>
      </c>
      <c r="AE193" s="402">
        <v>1586.5542806730587</v>
      </c>
      <c r="AF193" s="402">
        <v>74.286232050297144</v>
      </c>
      <c r="AG193" s="402">
        <v>5571.4674037722871</v>
      </c>
      <c r="AH193" s="398"/>
      <c r="AI193" s="399" t="s">
        <v>543</v>
      </c>
      <c r="AJ193" s="398"/>
      <c r="AK193" s="398"/>
      <c r="AL193" s="398"/>
    </row>
    <row r="194" spans="1:38">
      <c r="A194" s="3">
        <v>1923</v>
      </c>
      <c r="Z194" s="399" t="s">
        <v>527</v>
      </c>
      <c r="AA194" s="398"/>
      <c r="AB194" s="402">
        <v>29.405727173009154</v>
      </c>
      <c r="AC194" s="402">
        <v>277.59006451320641</v>
      </c>
      <c r="AD194" s="402">
        <v>34.18752048619244</v>
      </c>
      <c r="AE194" s="402">
        <v>926.48180517581511</v>
      </c>
      <c r="AF194" s="402">
        <v>38.122247360630219</v>
      </c>
      <c r="AG194" s="402">
        <v>2859.1685520472661</v>
      </c>
      <c r="AH194" s="398"/>
      <c r="AI194" s="402">
        <v>483.47875404003645</v>
      </c>
      <c r="AJ194" s="398"/>
      <c r="AK194" s="398"/>
      <c r="AL194" s="398"/>
    </row>
    <row r="195" spans="1:38">
      <c r="A195" s="3">
        <v>1924</v>
      </c>
      <c r="Z195" s="399" t="s">
        <v>526</v>
      </c>
      <c r="AA195" s="398"/>
      <c r="AB195" s="402"/>
      <c r="AC195" s="402"/>
      <c r="AD195" s="402">
        <v>17.126867166706777</v>
      </c>
      <c r="AE195" s="402">
        <v>347.67540348414747</v>
      </c>
      <c r="AF195" s="402">
        <v>17.300842947519143</v>
      </c>
      <c r="AG195" s="402">
        <v>916.9446762185147</v>
      </c>
      <c r="AH195" s="398"/>
      <c r="AI195" s="402">
        <v>21.408583958383471</v>
      </c>
      <c r="AJ195" s="402">
        <v>434.59425435518432</v>
      </c>
      <c r="AK195" s="402">
        <v>21.626053684398929</v>
      </c>
      <c r="AL195" s="402">
        <v>1146.1808452731434</v>
      </c>
    </row>
    <row r="196" spans="1:38">
      <c r="A196" s="3">
        <v>1925</v>
      </c>
      <c r="Z196" s="399" t="s">
        <v>528</v>
      </c>
      <c r="AA196" s="398"/>
      <c r="AB196" s="402"/>
      <c r="AC196" s="402"/>
      <c r="AD196" s="402">
        <v>0.84623916253351383</v>
      </c>
      <c r="AE196" s="402">
        <v>37.911514481501428</v>
      </c>
      <c r="AF196" s="402">
        <v>0.94079793901098607</v>
      </c>
      <c r="AG196" s="402">
        <v>112.21450630727425</v>
      </c>
      <c r="AH196" s="398"/>
      <c r="AI196" s="398"/>
      <c r="AJ196" s="398"/>
      <c r="AK196" s="398"/>
      <c r="AL196" s="398"/>
    </row>
    <row r="197" spans="1:38">
      <c r="A197" s="3">
        <v>1926</v>
      </c>
      <c r="D197" s="157">
        <v>9195</v>
      </c>
      <c r="H197" s="156">
        <v>1</v>
      </c>
      <c r="Z197" s="398"/>
      <c r="AA197" s="398"/>
      <c r="AB197" s="402"/>
      <c r="AC197" s="402"/>
      <c r="AD197" s="402"/>
      <c r="AE197" s="402"/>
      <c r="AF197" s="402"/>
      <c r="AG197" s="402"/>
      <c r="AH197" s="398"/>
      <c r="AI197" s="398"/>
      <c r="AJ197" s="398"/>
      <c r="AK197" s="398"/>
      <c r="AL197" s="398"/>
    </row>
    <row r="198" spans="1:38">
      <c r="A198" s="3">
        <v>1927</v>
      </c>
      <c r="D198" s="157">
        <v>9517</v>
      </c>
      <c r="H198" s="156">
        <v>1</v>
      </c>
      <c r="Z198" s="399" t="s">
        <v>529</v>
      </c>
      <c r="AA198" s="398"/>
      <c r="AB198" s="402">
        <v>31.80269598353199</v>
      </c>
      <c r="AC198" s="402">
        <v>352.05584453769916</v>
      </c>
      <c r="AD198" s="402">
        <v>28.829149679573696</v>
      </c>
      <c r="AE198" s="402">
        <v>931.18153465023033</v>
      </c>
      <c r="AF198" s="402">
        <v>31.516076769308619</v>
      </c>
      <c r="AG198" s="402">
        <v>2741.8986789298497</v>
      </c>
      <c r="AH198" s="398"/>
      <c r="AI198" s="398"/>
      <c r="AJ198" s="398"/>
      <c r="AK198" s="398">
        <v>2.0000000000000001E-4</v>
      </c>
      <c r="AL198" s="398"/>
    </row>
    <row r="199" spans="1:38">
      <c r="A199" s="3">
        <v>1928</v>
      </c>
      <c r="D199" s="157">
        <v>10670</v>
      </c>
      <c r="H199" s="156">
        <v>1</v>
      </c>
      <c r="Z199" s="399" t="s">
        <v>541</v>
      </c>
      <c r="AA199" s="398"/>
      <c r="AB199" s="402">
        <v>24.180538916131159</v>
      </c>
      <c r="AC199" s="402">
        <v>267.67856580157189</v>
      </c>
      <c r="AD199" s="402">
        <v>23.241633792908843</v>
      </c>
      <c r="AE199" s="402">
        <v>750.70477151095565</v>
      </c>
      <c r="AF199" s="402">
        <v>22.394125539550725</v>
      </c>
      <c r="AG199" s="402">
        <v>1948.288921940913</v>
      </c>
      <c r="AH199" s="398"/>
      <c r="AI199" s="398"/>
      <c r="AJ199" s="398"/>
      <c r="AK199" s="398">
        <v>0.02</v>
      </c>
      <c r="AL199" s="398"/>
    </row>
    <row r="200" spans="1:38">
      <c r="A200" s="3">
        <v>1929</v>
      </c>
      <c r="D200" s="157">
        <v>10902</v>
      </c>
      <c r="H200" s="156">
        <v>1</v>
      </c>
      <c r="Z200" s="399" t="s">
        <v>542</v>
      </c>
      <c r="AA200" s="398"/>
      <c r="AB200" s="402">
        <v>0.75209238543427814</v>
      </c>
      <c r="AC200" s="402">
        <v>6.9944591845387869</v>
      </c>
      <c r="AD200" s="402">
        <v>0.6571090590242652</v>
      </c>
      <c r="AE200" s="402">
        <v>17.413390064143027</v>
      </c>
      <c r="AF200" s="402"/>
      <c r="AG200" s="402"/>
      <c r="AH200" s="398"/>
      <c r="AI200" s="398"/>
      <c r="AJ200" s="398"/>
      <c r="AK200" s="398"/>
      <c r="AL200" s="398"/>
    </row>
    <row r="201" spans="1:38">
      <c r="A201" s="3">
        <v>1930</v>
      </c>
      <c r="D201" s="157">
        <v>11272</v>
      </c>
      <c r="H201" s="156">
        <v>1</v>
      </c>
      <c r="Z201" s="398"/>
      <c r="AA201" s="398"/>
      <c r="AB201" s="398"/>
      <c r="AC201" s="398"/>
      <c r="AD201" s="398"/>
      <c r="AE201" s="398"/>
      <c r="AF201" s="398"/>
      <c r="AG201" s="398"/>
      <c r="AH201" s="398"/>
      <c r="AI201" s="398"/>
      <c r="AJ201" s="398"/>
      <c r="AK201" s="398"/>
      <c r="AL201" s="398"/>
    </row>
    <row r="202" spans="1:38">
      <c r="A202" s="3">
        <v>1931</v>
      </c>
      <c r="D202" s="157">
        <v>11132</v>
      </c>
      <c r="H202" s="156">
        <v>1</v>
      </c>
    </row>
    <row r="203" spans="1:38">
      <c r="A203" s="3">
        <v>1932</v>
      </c>
      <c r="D203" s="157">
        <v>10469</v>
      </c>
      <c r="H203" s="156">
        <v>1</v>
      </c>
    </row>
    <row r="204" spans="1:38">
      <c r="A204" s="3">
        <v>1933</v>
      </c>
      <c r="D204" s="157">
        <v>10634</v>
      </c>
      <c r="H204" s="156">
        <v>1</v>
      </c>
    </row>
    <row r="205" spans="1:38">
      <c r="A205" s="3">
        <v>1934</v>
      </c>
      <c r="D205" s="157">
        <v>10005</v>
      </c>
      <c r="H205" s="156">
        <v>1</v>
      </c>
    </row>
    <row r="206" spans="1:38">
      <c r="A206" s="3">
        <v>1935</v>
      </c>
      <c r="D206" s="157">
        <v>10185</v>
      </c>
      <c r="H206" s="156">
        <v>1</v>
      </c>
    </row>
    <row r="207" spans="1:38">
      <c r="A207" s="3">
        <v>1936</v>
      </c>
    </row>
    <row r="208" spans="1:38">
      <c r="A208" s="3">
        <v>1937</v>
      </c>
      <c r="D208" s="157">
        <v>11015</v>
      </c>
      <c r="H208" s="156">
        <v>0.95359709116093849</v>
      </c>
      <c r="K208" s="201"/>
    </row>
    <row r="209" spans="1:16">
      <c r="A209" s="3">
        <v>1938</v>
      </c>
      <c r="D209" s="157">
        <v>11152</v>
      </c>
      <c r="H209" s="156">
        <v>0.94959128065395093</v>
      </c>
      <c r="K209" s="201"/>
    </row>
    <row r="210" spans="1:16">
      <c r="A210" s="3">
        <v>1939</v>
      </c>
      <c r="D210" s="157">
        <v>11272</v>
      </c>
      <c r="H210" s="156">
        <v>0.93629038956723976</v>
      </c>
      <c r="K210" s="201"/>
    </row>
    <row r="211" spans="1:16">
      <c r="A211" s="3">
        <v>1940</v>
      </c>
      <c r="D211" s="157">
        <v>11901</v>
      </c>
      <c r="H211" s="156">
        <v>0.88410965010028975</v>
      </c>
      <c r="K211" s="201"/>
    </row>
    <row r="212" spans="1:16">
      <c r="A212" s="3">
        <v>1941</v>
      </c>
    </row>
    <row r="213" spans="1:16">
      <c r="A213" s="3">
        <v>1942</v>
      </c>
      <c r="D213" s="157">
        <v>10978</v>
      </c>
      <c r="H213" s="156">
        <v>0.93509369676320275</v>
      </c>
      <c r="K213" s="201"/>
    </row>
    <row r="214" spans="1:16">
      <c r="A214" s="3">
        <v>1943</v>
      </c>
    </row>
    <row r="215" spans="1:16">
      <c r="A215" s="3">
        <v>1944</v>
      </c>
    </row>
    <row r="216" spans="1:16">
      <c r="A216" s="3">
        <v>1945</v>
      </c>
      <c r="E216" s="175">
        <v>1203</v>
      </c>
      <c r="I216" s="156">
        <v>0.11036697247706422</v>
      </c>
    </row>
    <row r="217" spans="1:16">
      <c r="A217" s="3">
        <v>1946</v>
      </c>
      <c r="C217" s="157">
        <v>20082</v>
      </c>
      <c r="G217" s="156">
        <v>0.80033476805356285</v>
      </c>
      <c r="N217" s="201">
        <v>0.19966523194643715</v>
      </c>
      <c r="O217" s="208">
        <v>4009.6771879483508</v>
      </c>
    </row>
    <row r="218" spans="1:16">
      <c r="A218" s="3">
        <v>1947</v>
      </c>
      <c r="C218" s="157">
        <v>34265</v>
      </c>
      <c r="G218" s="156">
        <v>0.80307966344012938</v>
      </c>
      <c r="N218" s="201">
        <v>0.19692033655987062</v>
      </c>
      <c r="O218" s="208">
        <v>6747.4753322239667</v>
      </c>
      <c r="P218" s="208">
        <v>0.68279764578167379</v>
      </c>
    </row>
    <row r="219" spans="1:16">
      <c r="A219" s="3">
        <v>1948</v>
      </c>
      <c r="C219" s="157">
        <v>27544</v>
      </c>
      <c r="G219" s="156">
        <v>0.81640879720196813</v>
      </c>
      <c r="N219" s="201">
        <v>0.18359120279803187</v>
      </c>
      <c r="O219" s="208">
        <v>5056.8360898689898</v>
      </c>
      <c r="P219" s="208">
        <v>-0.25055878815606469</v>
      </c>
    </row>
    <row r="220" spans="1:16">
      <c r="A220" s="3">
        <v>1949</v>
      </c>
    </row>
    <row r="221" spans="1:16">
      <c r="A221" s="3">
        <v>1950</v>
      </c>
    </row>
    <row r="222" spans="1:16">
      <c r="A222" s="3">
        <v>1951</v>
      </c>
    </row>
    <row r="223" spans="1:16">
      <c r="A223" s="3">
        <v>1952</v>
      </c>
      <c r="C223" s="157">
        <v>33053</v>
      </c>
      <c r="G223" s="156">
        <v>0.78369214719271618</v>
      </c>
      <c r="N223" s="201">
        <v>0.21630785280728382</v>
      </c>
      <c r="O223" s="208">
        <v>7149.6234588391517</v>
      </c>
      <c r="P223" s="208"/>
    </row>
    <row r="224" spans="1:16">
      <c r="A224" s="3">
        <v>1953</v>
      </c>
      <c r="C224" s="157">
        <v>34156</v>
      </c>
      <c r="G224" s="156">
        <v>0.77465299827633127</v>
      </c>
      <c r="N224" s="201">
        <v>0.22534700172366873</v>
      </c>
      <c r="O224" s="208">
        <v>7696.9521908736288</v>
      </c>
      <c r="P224" s="208">
        <v>7.6553504556636343E-2</v>
      </c>
    </row>
    <row r="225" spans="1:16">
      <c r="A225" s="3">
        <v>1954</v>
      </c>
      <c r="C225" s="157">
        <v>35242</v>
      </c>
      <c r="D225" s="157"/>
      <c r="G225" s="156">
        <v>0.77862224382484202</v>
      </c>
      <c r="N225" s="201">
        <v>0.22137775617515798</v>
      </c>
      <c r="O225" s="208">
        <v>7801.7948831249178</v>
      </c>
      <c r="P225" s="208">
        <v>1.3621325643103477E-2</v>
      </c>
    </row>
    <row r="226" spans="1:16">
      <c r="A226" s="3">
        <v>1955</v>
      </c>
      <c r="C226" s="157">
        <v>39702</v>
      </c>
      <c r="G226" s="156">
        <v>0.73602639921395596</v>
      </c>
      <c r="N226" s="201">
        <v>0.26397360078604404</v>
      </c>
      <c r="O226" s="208">
        <v>10480.27989840752</v>
      </c>
      <c r="P226" s="208">
        <v>0.34331651311111711</v>
      </c>
    </row>
    <row r="227" spans="1:16">
      <c r="A227" s="3">
        <v>1956</v>
      </c>
      <c r="C227" s="157">
        <v>37235</v>
      </c>
      <c r="G227" s="156">
        <v>0.62105947893384927</v>
      </c>
      <c r="N227" s="201">
        <v>0.37894052106615073</v>
      </c>
      <c r="O227">
        <v>14109.850301898123</v>
      </c>
      <c r="P227">
        <v>0.34632380419936282</v>
      </c>
    </row>
    <row r="228" spans="1:16">
      <c r="A228" s="3">
        <v>1957</v>
      </c>
    </row>
    <row r="229" spans="1:16">
      <c r="A229" s="3">
        <v>1958</v>
      </c>
    </row>
    <row r="230" spans="1:16">
      <c r="A230" s="3">
        <v>1959</v>
      </c>
    </row>
    <row r="232" spans="1:16">
      <c r="A232" s="155" t="s">
        <v>533</v>
      </c>
      <c r="G232" s="155" t="s">
        <v>534</v>
      </c>
      <c r="K232" s="155" t="s">
        <v>536</v>
      </c>
    </row>
    <row r="233" spans="1:16">
      <c r="B233" s="155" t="s">
        <v>22</v>
      </c>
      <c r="C233" s="155" t="s">
        <v>443</v>
      </c>
      <c r="D233" s="155" t="s">
        <v>478</v>
      </c>
      <c r="E233" s="155" t="s">
        <v>481</v>
      </c>
      <c r="G233" s="155" t="s">
        <v>22</v>
      </c>
      <c r="H233" s="155" t="s">
        <v>443</v>
      </c>
      <c r="I233" s="155" t="s">
        <v>478</v>
      </c>
      <c r="J233" s="155" t="s">
        <v>481</v>
      </c>
      <c r="L233" s="155" t="s">
        <v>6</v>
      </c>
      <c r="M233" s="155" t="s">
        <v>537</v>
      </c>
    </row>
    <row r="234" spans="1:16">
      <c r="A234" s="3">
        <v>1920</v>
      </c>
    </row>
    <row r="235" spans="1:16">
      <c r="A235" s="3">
        <v>1921</v>
      </c>
      <c r="D235" s="157">
        <v>7550.4</v>
      </c>
      <c r="I235" s="229">
        <v>1.0556908555301554E-3</v>
      </c>
      <c r="M235" s="156">
        <v>1.035044500953592</v>
      </c>
    </row>
    <row r="236" spans="1:16">
      <c r="A236" s="3">
        <v>1922</v>
      </c>
      <c r="D236" s="157">
        <v>8051.9147309945201</v>
      </c>
      <c r="I236" s="229"/>
      <c r="M236" s="156"/>
    </row>
    <row r="237" spans="1:16">
      <c r="A237" s="3">
        <v>1923</v>
      </c>
      <c r="D237" s="157">
        <v>8568.9757128205838</v>
      </c>
      <c r="I237" s="229"/>
      <c r="M237" s="156"/>
    </row>
    <row r="238" spans="1:16">
      <c r="A238" s="3">
        <v>1924</v>
      </c>
      <c r="D238" s="157">
        <v>9101.8175632661514</v>
      </c>
      <c r="I238" s="229"/>
      <c r="M238" s="156"/>
    </row>
    <row r="239" spans="1:16">
      <c r="A239" s="3">
        <v>1925</v>
      </c>
      <c r="D239" s="157">
        <v>9650.5263649248136</v>
      </c>
      <c r="I239" s="229"/>
      <c r="M239" s="156"/>
    </row>
    <row r="240" spans="1:16">
      <c r="A240" s="3">
        <v>1926</v>
      </c>
      <c r="D240" s="157">
        <v>10215.002240193759</v>
      </c>
      <c r="I240" s="229">
        <v>1.3486906766161501E-3</v>
      </c>
      <c r="M240" s="156">
        <v>0.90014664547206102</v>
      </c>
    </row>
    <row r="241" spans="1:13">
      <c r="A241" s="3">
        <v>1927</v>
      </c>
      <c r="D241" s="157">
        <v>10794.913269957335</v>
      </c>
      <c r="I241" s="229">
        <v>1.4070967544259042E-3</v>
      </c>
      <c r="M241" s="156">
        <v>0.88161894051397183</v>
      </c>
    </row>
    <row r="242" spans="1:13">
      <c r="A242" s="3">
        <v>1928</v>
      </c>
      <c r="D242" s="157">
        <v>11389.638827348699</v>
      </c>
      <c r="I242" s="229">
        <v>1.4654826072897479E-3</v>
      </c>
      <c r="M242" s="156">
        <v>0.93681636105784949</v>
      </c>
    </row>
    <row r="243" spans="1:13">
      <c r="A243" s="3">
        <v>1929</v>
      </c>
      <c r="D243" s="157">
        <v>11998.199999999999</v>
      </c>
      <c r="I243" s="229">
        <v>1.5237369068806926E-3</v>
      </c>
      <c r="M243" s="156">
        <v>0.90863629544431668</v>
      </c>
    </row>
    <row r="244" spans="1:13">
      <c r="A244" s="3">
        <v>1930</v>
      </c>
      <c r="D244" s="157">
        <v>12010.119290928529</v>
      </c>
      <c r="I244" s="229">
        <v>1.5157570195421615E-3</v>
      </c>
      <c r="M244" s="156">
        <v>0.93854188513464265</v>
      </c>
    </row>
    <row r="245" spans="1:13">
      <c r="A245" s="3">
        <v>1931</v>
      </c>
      <c r="D245" s="157">
        <v>11849.721207244555</v>
      </c>
      <c r="I245" s="229">
        <v>1.4846946133653814E-3</v>
      </c>
      <c r="M245" s="156">
        <v>0.93943138452862829</v>
      </c>
    </row>
    <row r="246" spans="1:13">
      <c r="A246" s="3">
        <v>1932</v>
      </c>
      <c r="B246" s="157">
        <v>365725.24343278189</v>
      </c>
      <c r="C246" s="157"/>
      <c r="D246" s="157">
        <v>11759.851401003489</v>
      </c>
      <c r="G246" s="153">
        <v>0.15709010492258227</v>
      </c>
      <c r="I246" s="229">
        <v>1.4611380268200675E-3</v>
      </c>
      <c r="K246" s="153"/>
      <c r="M246" s="156">
        <v>0.89023233738367324</v>
      </c>
    </row>
    <row r="247" spans="1:13">
      <c r="A247" s="3">
        <v>1933</v>
      </c>
      <c r="B247" s="157">
        <v>370747.6239923056</v>
      </c>
      <c r="C247" s="157"/>
      <c r="D247" s="157">
        <v>11664.442932245893</v>
      </c>
      <c r="G247" s="153">
        <v>0.15614929947892575</v>
      </c>
      <c r="I247" s="229">
        <v>1.43710767943951E-3</v>
      </c>
      <c r="K247" s="153"/>
      <c r="M247" s="156">
        <v>0.91165948187741797</v>
      </c>
    </row>
    <row r="248" spans="1:13">
      <c r="A248" s="3">
        <v>1934</v>
      </c>
      <c r="B248" s="157">
        <v>375838.97519833955</v>
      </c>
      <c r="C248" s="157"/>
      <c r="D248" s="157">
        <v>11563.766844526042</v>
      </c>
      <c r="G248" s="153">
        <v>0.15521313170039439</v>
      </c>
      <c r="I248" s="229">
        <v>1.4140493765417983E-3</v>
      </c>
      <c r="K248" s="153"/>
      <c r="M248" s="156">
        <v>0.86520250144407584</v>
      </c>
    </row>
    <row r="249" spans="1:13">
      <c r="A249" s="3">
        <v>1935</v>
      </c>
      <c r="B249" s="157">
        <v>381000.24420134828</v>
      </c>
      <c r="C249" s="157"/>
      <c r="D249" s="157">
        <v>11458.079527458387</v>
      </c>
      <c r="G249" s="153">
        <v>0.15428153008360282</v>
      </c>
      <c r="I249" s="229">
        <v>1.3828225014727933E-3</v>
      </c>
      <c r="K249" s="153"/>
      <c r="M249" s="156">
        <v>0.88889241653389195</v>
      </c>
    </row>
    <row r="250" spans="1:13">
      <c r="A250" s="3">
        <v>1936</v>
      </c>
      <c r="B250" s="157">
        <v>386232.39115869196</v>
      </c>
      <c r="C250" s="157"/>
      <c r="D250" s="157">
        <v>11347.623337573365</v>
      </c>
      <c r="G250" s="153">
        <v>0.15335451389413229</v>
      </c>
      <c r="I250" s="229"/>
      <c r="K250" s="153"/>
      <c r="M250" s="156"/>
    </row>
    <row r="251" spans="1:13">
      <c r="A251" s="3">
        <v>1937</v>
      </c>
      <c r="B251" s="157">
        <v>387398.05963518977</v>
      </c>
      <c r="C251" s="157">
        <v>91642.329730837373</v>
      </c>
      <c r="D251" s="157">
        <v>10870.199999999999</v>
      </c>
      <c r="G251" s="153">
        <v>0.15289538084527407</v>
      </c>
      <c r="I251" s="229">
        <v>1.2829103758820136E-3</v>
      </c>
      <c r="K251" s="153"/>
      <c r="M251" s="156">
        <v>1.0133208220639915</v>
      </c>
    </row>
    <row r="252" spans="1:13">
      <c r="A252" s="3">
        <v>1938</v>
      </c>
      <c r="B252" s="157">
        <v>392162.14792065491</v>
      </c>
      <c r="C252" s="157">
        <v>92834.89433487918</v>
      </c>
      <c r="D252" s="157">
        <v>10969.585575365267</v>
      </c>
      <c r="G252" s="153">
        <v>0.13959033221244085</v>
      </c>
      <c r="I252" s="229">
        <v>1.2811805977387747E-3</v>
      </c>
      <c r="K252" s="153"/>
      <c r="M252" s="156">
        <v>1.0166291081264169</v>
      </c>
    </row>
    <row r="253" spans="1:13">
      <c r="A253" s="3">
        <v>1939</v>
      </c>
      <c r="B253" s="157">
        <v>393365.26798531023</v>
      </c>
      <c r="C253" s="157">
        <v>94086.622052954903</v>
      </c>
      <c r="D253" s="157">
        <v>11069.764462277857</v>
      </c>
      <c r="G253" s="153">
        <v>0.13895958617378767</v>
      </c>
      <c r="I253" s="229">
        <v>1.2797520476522438E-3</v>
      </c>
      <c r="K253" s="153"/>
      <c r="M253" s="156">
        <v>1.0182691816444058</v>
      </c>
    </row>
    <row r="254" spans="1:13">
      <c r="A254" s="3">
        <v>1940</v>
      </c>
      <c r="B254" s="157">
        <v>394572.07911983982</v>
      </c>
      <c r="C254" s="157">
        <v>95079.739685425462</v>
      </c>
      <c r="D254" s="157">
        <v>11164.86859069823</v>
      </c>
      <c r="G254" s="153">
        <v>0.13833126164858633</v>
      </c>
      <c r="I254" s="229">
        <v>1.2674152253716142E-3</v>
      </c>
      <c r="K254" s="153"/>
      <c r="M254" s="156">
        <v>1.0659328323770028</v>
      </c>
    </row>
    <row r="255" spans="1:13">
      <c r="A255" s="3">
        <v>1941</v>
      </c>
      <c r="B255" s="157">
        <v>395782.59264813148</v>
      </c>
      <c r="C255" s="157">
        <v>96116.002722663485</v>
      </c>
      <c r="D255" s="157">
        <v>11247.426273315879</v>
      </c>
      <c r="G255" s="153">
        <v>0.13770527709556829</v>
      </c>
      <c r="I255" s="229"/>
      <c r="K255" s="153"/>
      <c r="M255" s="156"/>
    </row>
    <row r="256" spans="1:13">
      <c r="A256" s="3">
        <v>1942</v>
      </c>
      <c r="B256" s="157">
        <v>396996.81992881402</v>
      </c>
      <c r="C256" s="157">
        <v>97196.446455618381</v>
      </c>
      <c r="D256" s="157">
        <v>11308.002580550079</v>
      </c>
      <c r="G256" s="153"/>
      <c r="I256" s="229">
        <v>1.2393932080226315E-3</v>
      </c>
      <c r="K256" s="153"/>
      <c r="M256" s="156">
        <v>0.97081689907661606</v>
      </c>
    </row>
    <row r="257" spans="1:13">
      <c r="A257" s="3">
        <v>1943</v>
      </c>
      <c r="B257" s="157">
        <v>398214.7723553633</v>
      </c>
      <c r="C257" s="157">
        <v>98322.136521527689</v>
      </c>
      <c r="D257" s="157">
        <v>11334.763277754722</v>
      </c>
      <c r="G257" s="156"/>
      <c r="I257" s="229"/>
      <c r="K257" s="153"/>
      <c r="M257" s="156"/>
    </row>
    <row r="258" spans="1:13">
      <c r="A258" s="3">
        <v>1944</v>
      </c>
      <c r="B258" s="157">
        <v>399436.46135620959</v>
      </c>
      <c r="C258" s="157">
        <v>99494.169727503235</v>
      </c>
      <c r="D258" s="157">
        <v>11312.94649418369</v>
      </c>
      <c r="G258" s="156"/>
      <c r="K258" s="153"/>
      <c r="M258" s="156"/>
    </row>
    <row r="259" spans="1:13">
      <c r="A259" s="3">
        <v>1945</v>
      </c>
      <c r="B259" s="157">
        <v>400661.89839484455</v>
      </c>
      <c r="C259" s="157">
        <v>100713.67489711683</v>
      </c>
      <c r="D259" s="157">
        <v>11224.223038533948</v>
      </c>
      <c r="G259" s="153"/>
      <c r="K259" s="153"/>
      <c r="M259" s="156"/>
    </row>
    <row r="260" spans="1:13">
      <c r="A260" s="3">
        <v>1946</v>
      </c>
      <c r="B260" s="157">
        <v>401891.09496992885</v>
      </c>
      <c r="C260" s="157">
        <v>101690.4</v>
      </c>
      <c r="D260" s="157">
        <v>10578.831239848001</v>
      </c>
      <c r="E260" s="125">
        <v>1705.9695220023589</v>
      </c>
      <c r="G260" s="153">
        <v>0.13461104282827077</v>
      </c>
      <c r="H260" s="153">
        <v>8.8531756749522711E-2</v>
      </c>
      <c r="J260" s="229">
        <v>1.4288522091508134E-3</v>
      </c>
      <c r="K260" s="153"/>
      <c r="L260" s="153">
        <v>0.19748176819050767</v>
      </c>
      <c r="M260" s="156"/>
    </row>
    <row r="261" spans="1:13">
      <c r="A261" s="3">
        <v>1947</v>
      </c>
      <c r="B261" s="157">
        <v>403124.06261540001</v>
      </c>
      <c r="C261" s="157">
        <v>102136.80403851318</v>
      </c>
      <c r="D261" s="157">
        <v>9744.1863552411742</v>
      </c>
      <c r="G261" s="153">
        <v>0.13399926626082592</v>
      </c>
      <c r="H261" s="153">
        <v>8.7514606011940485E-2</v>
      </c>
      <c r="K261" s="153"/>
      <c r="L261" s="153">
        <v>0.33548141948008814</v>
      </c>
      <c r="M261" s="156"/>
    </row>
    <row r="262" spans="1:13">
      <c r="A262" s="3">
        <v>1948</v>
      </c>
      <c r="B262" s="157">
        <v>404360.81290058076</v>
      </c>
      <c r="C262" s="157">
        <v>102585.16771692944</v>
      </c>
      <c r="D262" s="157">
        <v>8670.5895394427735</v>
      </c>
      <c r="G262" s="153">
        <v>0.13338985673734555</v>
      </c>
      <c r="H262" s="153">
        <v>8.6508032286799E-2</v>
      </c>
      <c r="K262" s="153"/>
      <c r="L262" s="153">
        <v>0.26849885429835357</v>
      </c>
      <c r="M262" s="156"/>
    </row>
    <row r="263" spans="1:13">
      <c r="A263" s="3">
        <v>1949</v>
      </c>
      <c r="B263" s="157">
        <v>408550.96933087736</v>
      </c>
      <c r="C263" s="157">
        <v>103035.49963774388</v>
      </c>
      <c r="D263" s="157"/>
      <c r="G263" s="153">
        <v>0.13262648158113807</v>
      </c>
      <c r="H263" s="153">
        <v>8.5511950996453659E-2</v>
      </c>
      <c r="K263" s="153"/>
      <c r="L263" s="153"/>
    </row>
    <row r="264" spans="1:13">
      <c r="A264" s="3">
        <v>1950</v>
      </c>
      <c r="B264" s="157">
        <v>412784.54592047277</v>
      </c>
      <c r="C264" s="157">
        <v>103487.80844121512</v>
      </c>
      <c r="D264" s="157"/>
      <c r="G264" s="153">
        <v>0.13186681780820478</v>
      </c>
      <c r="H264" s="153">
        <v>8.4526277650298062E-2</v>
      </c>
      <c r="K264" s="153"/>
      <c r="L264" s="153"/>
    </row>
    <row r="265" spans="1:13">
      <c r="A265" s="3">
        <v>1951</v>
      </c>
      <c r="B265" s="157">
        <v>417061.99260727869</v>
      </c>
      <c r="C265" s="157">
        <v>103942.10280553109</v>
      </c>
      <c r="D265" s="157"/>
      <c r="G265" s="153">
        <v>0.13111083493784909</v>
      </c>
      <c r="H265" s="153">
        <v>8.3550927860601018E-2</v>
      </c>
      <c r="K265" s="153"/>
      <c r="L265" s="153"/>
    </row>
    <row r="266" spans="1:13">
      <c r="A266" s="3">
        <v>1952</v>
      </c>
      <c r="B266" s="157">
        <v>421383.76399165206</v>
      </c>
      <c r="C266" s="157">
        <v>104398.39144697553</v>
      </c>
      <c r="D266" s="157"/>
      <c r="G266" s="153">
        <v>0.1303585536608691</v>
      </c>
      <c r="H266" s="153">
        <v>8.258581735794375E-2</v>
      </c>
      <c r="K266" s="153"/>
      <c r="L266" s="153">
        <v>0.31660449497239418</v>
      </c>
    </row>
    <row r="267" spans="1:13">
      <c r="A267" s="3">
        <v>1953</v>
      </c>
      <c r="B267" s="157">
        <v>425750.3193847097</v>
      </c>
      <c r="C267" s="157">
        <v>104856.6831200952</v>
      </c>
      <c r="D267" s="157"/>
      <c r="G267" s="153">
        <v>0.1296099616436113</v>
      </c>
      <c r="H267" s="153">
        <v>8.1630862006261351E-2</v>
      </c>
      <c r="K267" s="153"/>
      <c r="L267" s="153">
        <v>0.32573984779663695</v>
      </c>
    </row>
    <row r="268" spans="1:13">
      <c r="A268" s="3">
        <v>1954</v>
      </c>
      <c r="B268" s="157">
        <v>430162.12285714282</v>
      </c>
      <c r="C268" s="157">
        <v>105316.98661786792</v>
      </c>
      <c r="D268" s="157"/>
      <c r="G268" s="153">
        <v>0.12886497848979919</v>
      </c>
      <c r="H268" s="153">
        <v>8.0685977817492677E-2</v>
      </c>
      <c r="K268" s="153"/>
      <c r="L268" s="153">
        <v>0.33462788038051305</v>
      </c>
    </row>
    <row r="269" spans="1:13">
      <c r="A269" s="3">
        <v>1955</v>
      </c>
      <c r="B269" s="157">
        <v>433507.36697162822</v>
      </c>
      <c r="C269" s="157">
        <v>105779.3107718712</v>
      </c>
      <c r="D269" s="157"/>
      <c r="G269" s="153">
        <v>0.12653613777745262</v>
      </c>
      <c r="H269" s="153">
        <v>7.9751080965843019E-2</v>
      </c>
      <c r="K269" s="153"/>
      <c r="L269" s="153">
        <v>0.37532859412955771</v>
      </c>
    </row>
    <row r="270" spans="1:13">
      <c r="A270" s="3">
        <v>1956</v>
      </c>
      <c r="B270" s="157">
        <v>436878.62606416695</v>
      </c>
      <c r="C270" s="157">
        <v>106243.66445245182</v>
      </c>
      <c r="D270" s="157"/>
      <c r="G270" s="153"/>
      <c r="H270" s="153">
        <v>7.8826087801664058E-2</v>
      </c>
      <c r="K270" s="153"/>
    </row>
    <row r="271" spans="1:13">
      <c r="A271" s="3">
        <v>1957</v>
      </c>
      <c r="B271" s="157">
        <v>440276.10244557995</v>
      </c>
      <c r="C271" s="157"/>
      <c r="G271" s="153">
        <v>0.12268828224171989</v>
      </c>
      <c r="H271" s="156"/>
      <c r="K271" s="153"/>
    </row>
    <row r="272" spans="1:13">
      <c r="A272" s="3">
        <v>1958</v>
      </c>
      <c r="B272" s="157">
        <v>443699.99999999994</v>
      </c>
      <c r="C272" s="157"/>
      <c r="G272" s="153"/>
      <c r="K272" s="153"/>
    </row>
    <row r="273" spans="1:12">
      <c r="A273" s="3">
        <v>1959</v>
      </c>
      <c r="B273" s="125"/>
      <c r="G273" s="156"/>
      <c r="K273" s="153"/>
    </row>
    <row r="276" spans="1:12">
      <c r="E276" s="155" t="s">
        <v>538</v>
      </c>
    </row>
    <row r="277" spans="1:12">
      <c r="F277">
        <v>1932</v>
      </c>
      <c r="G277">
        <v>1946</v>
      </c>
      <c r="H277">
        <v>1955</v>
      </c>
    </row>
    <row r="278" spans="1:12">
      <c r="E278" s="155" t="s">
        <v>535</v>
      </c>
      <c r="F278" s="231">
        <v>0.15709010492258227</v>
      </c>
      <c r="G278" s="231">
        <v>0.13461104282827077</v>
      </c>
      <c r="H278" s="231">
        <v>0.12653613777745262</v>
      </c>
    </row>
    <row r="279" spans="1:12">
      <c r="E279" s="155" t="s">
        <v>443</v>
      </c>
      <c r="F279" s="153"/>
      <c r="G279" s="231">
        <v>8.8531756749522711E-2</v>
      </c>
      <c r="H279" s="231">
        <v>7.9751080965843019E-2</v>
      </c>
    </row>
    <row r="280" spans="1:12">
      <c r="E280" s="155" t="s">
        <v>478</v>
      </c>
      <c r="F280" s="232">
        <v>1.4611380268200675E-3</v>
      </c>
      <c r="G280" s="229">
        <v>1.010667687264244E-3</v>
      </c>
    </row>
    <row r="281" spans="1:12">
      <c r="E281" s="155" t="s">
        <v>481</v>
      </c>
      <c r="G281" s="232">
        <v>1.4288522091508134E-3</v>
      </c>
    </row>
    <row r="282" spans="1:12">
      <c r="E282" s="8"/>
    </row>
    <row r="283" spans="1:12">
      <c r="E283" s="155" t="s">
        <v>539</v>
      </c>
      <c r="F283" s="153"/>
    </row>
    <row r="284" spans="1:12">
      <c r="E284" s="221"/>
      <c r="F284" s="221">
        <v>1932</v>
      </c>
      <c r="G284" s="221">
        <v>1946</v>
      </c>
      <c r="H284" s="221">
        <v>1955</v>
      </c>
    </row>
    <row r="285" spans="1:12">
      <c r="E285" s="155" t="s">
        <v>535</v>
      </c>
      <c r="F285" s="155"/>
      <c r="H285" s="231"/>
      <c r="L285">
        <v>2.3134328358208953</v>
      </c>
    </row>
    <row r="286" spans="1:12">
      <c r="E286" s="155" t="s">
        <v>443</v>
      </c>
      <c r="F286" s="153"/>
      <c r="G286" s="231">
        <v>0.19748176819050767</v>
      </c>
      <c r="H286" s="231">
        <v>0.33462788038051305</v>
      </c>
    </row>
    <row r="287" spans="1:12">
      <c r="E287" s="155" t="s">
        <v>478</v>
      </c>
      <c r="F287" s="231">
        <v>0.89023233738367324</v>
      </c>
      <c r="G287" s="153">
        <v>0.97081689907661606</v>
      </c>
      <c r="H287" s="231"/>
    </row>
    <row r="288" spans="1:12">
      <c r="E288" s="155" t="s">
        <v>481</v>
      </c>
      <c r="F288" s="231"/>
      <c r="G288" s="153">
        <v>0.70517086295187437</v>
      </c>
      <c r="H288" s="231"/>
    </row>
    <row r="290" spans="1:10">
      <c r="E290" s="155" t="s">
        <v>540</v>
      </c>
    </row>
    <row r="291" spans="1:10">
      <c r="E291" s="221"/>
      <c r="F291" s="221">
        <v>1932</v>
      </c>
      <c r="G291" s="221">
        <v>1946</v>
      </c>
      <c r="H291" s="221">
        <v>1955</v>
      </c>
    </row>
    <row r="292" spans="1:10">
      <c r="E292" s="155" t="s">
        <v>535</v>
      </c>
      <c r="F292" s="233">
        <v>6.3657733279433729E-3</v>
      </c>
      <c r="G292" s="233">
        <v>7.4288110320617894E-3</v>
      </c>
      <c r="H292" s="233">
        <v>7.9028806913544764E-3</v>
      </c>
    </row>
    <row r="293" spans="1:10">
      <c r="E293" s="155" t="s">
        <v>443</v>
      </c>
      <c r="F293" s="153"/>
      <c r="G293" s="232">
        <v>1.1295381868782256E-2</v>
      </c>
      <c r="H293" s="232">
        <v>1.253901499376911E-2</v>
      </c>
    </row>
    <row r="294" spans="1:10">
      <c r="E294" s="155" t="s">
        <v>478</v>
      </c>
      <c r="F294" s="231">
        <v>0.76878586642979663</v>
      </c>
      <c r="G294" s="153">
        <v>0.80684644189347521</v>
      </c>
      <c r="H294" s="221"/>
    </row>
    <row r="295" spans="1:10">
      <c r="E295" s="155" t="s">
        <v>481</v>
      </c>
      <c r="F295" s="221"/>
      <c r="G295" s="153">
        <v>0.6998624445521302</v>
      </c>
      <c r="H295" s="221"/>
    </row>
    <row r="297" spans="1:10">
      <c r="G297">
        <v>3.625</v>
      </c>
    </row>
    <row r="298" spans="1:10">
      <c r="G298" s="223"/>
    </row>
    <row r="300" spans="1:10" s="222" customFormat="1"/>
    <row r="301" spans="1:10" s="222" customFormat="1">
      <c r="A301" s="155" t="s">
        <v>553</v>
      </c>
      <c r="C301" s="222" t="s">
        <v>547</v>
      </c>
      <c r="D301" s="222" t="s">
        <v>548</v>
      </c>
      <c r="E301" s="222" t="s">
        <v>546</v>
      </c>
    </row>
    <row r="302" spans="1:10" s="222" customFormat="1">
      <c r="A302" s="222" t="s">
        <v>523</v>
      </c>
      <c r="C302" s="235">
        <v>1.3671465368561495E-2</v>
      </c>
      <c r="D302" s="235">
        <v>2.3862799213253054E-3</v>
      </c>
      <c r="E302" s="157">
        <v>142362.37289129785</v>
      </c>
      <c r="F302" s="176">
        <v>15.543050548998048</v>
      </c>
    </row>
    <row r="303" spans="1:10" s="222" customFormat="1">
      <c r="A303" s="222" t="s">
        <v>545</v>
      </c>
      <c r="C303" s="235">
        <v>0.38712043393672285</v>
      </c>
      <c r="D303" s="235">
        <v>5.6495463944308041E-4</v>
      </c>
      <c r="E303" s="157">
        <v>67683.825726658397</v>
      </c>
      <c r="F303" s="176">
        <v>7.3896852325038207</v>
      </c>
      <c r="H303" s="176">
        <v>2.10334406134531</v>
      </c>
      <c r="J303" s="176"/>
    </row>
    <row r="304" spans="1:10" s="222" customFormat="1">
      <c r="A304" s="222" t="s">
        <v>554</v>
      </c>
      <c r="C304" s="237">
        <v>2.9393341770383102E-4</v>
      </c>
    </row>
    <row r="305" spans="1:10" s="222" customFormat="1"/>
    <row r="306" spans="1:10">
      <c r="A306" t="s">
        <v>544</v>
      </c>
      <c r="C306" t="s">
        <v>547</v>
      </c>
      <c r="D306" t="s">
        <v>548</v>
      </c>
      <c r="E306" t="s">
        <v>546</v>
      </c>
    </row>
    <row r="307" spans="1:10">
      <c r="A307" t="s">
        <v>523</v>
      </c>
      <c r="C307" s="235">
        <v>2.7342930737122989E-3</v>
      </c>
      <c r="D307" s="235">
        <v>4.7725598426506111E-4</v>
      </c>
      <c r="E307" s="157">
        <v>324216.13901899499</v>
      </c>
      <c r="F307" s="176">
        <v>35.397751071633436</v>
      </c>
    </row>
    <row r="308" spans="1:10">
      <c r="A308" t="s">
        <v>545</v>
      </c>
      <c r="C308" s="235">
        <v>7.7424086787344568E-2</v>
      </c>
      <c r="D308" s="235">
        <v>1.1299092788861608E-4</v>
      </c>
      <c r="E308" s="157">
        <v>106041.96054652672</v>
      </c>
      <c r="F308" s="176">
        <v>11.577606635905347</v>
      </c>
      <c r="H308" s="176">
        <v>3.0574325233900468</v>
      </c>
      <c r="J308" s="176"/>
    </row>
    <row r="309" spans="1:10" s="234" customFormat="1">
      <c r="A309" s="234" t="s">
        <v>554</v>
      </c>
      <c r="C309" s="237">
        <v>5.8786683540766201E-5</v>
      </c>
      <c r="D309" s="235"/>
      <c r="E309" s="157"/>
      <c r="F309" s="176"/>
      <c r="H309" s="176"/>
      <c r="J309" s="176"/>
    </row>
    <row r="310" spans="1:10" s="234" customFormat="1">
      <c r="C310" s="235"/>
      <c r="D310" s="235"/>
      <c r="E310" s="157"/>
      <c r="F310" s="176"/>
      <c r="H310" s="176"/>
      <c r="J310" s="176"/>
    </row>
    <row r="311" spans="1:10">
      <c r="A311" t="s">
        <v>527</v>
      </c>
      <c r="C311" s="235">
        <v>9.8337699527192343E-3</v>
      </c>
      <c r="D311" s="235">
        <v>8.7060092938490467E-4</v>
      </c>
      <c r="E311" s="157">
        <v>768406.94497297448</v>
      </c>
      <c r="F311" s="176">
        <v>9.4574247085941057</v>
      </c>
      <c r="G311" s="157">
        <v>513608.81961640081</v>
      </c>
    </row>
    <row r="312" spans="1:10">
      <c r="A312" t="s">
        <v>526</v>
      </c>
      <c r="C312" s="235">
        <v>0.58617694343464199</v>
      </c>
      <c r="D312" s="235">
        <v>8.3756025678609607E-4</v>
      </c>
      <c r="E312" s="157">
        <v>204795.47689282201</v>
      </c>
      <c r="F312" s="176">
        <v>3.9188174967052682</v>
      </c>
      <c r="G312" t="s">
        <v>549</v>
      </c>
      <c r="H312" s="176">
        <v>2.5079109529611032</v>
      </c>
      <c r="I312" s="176">
        <v>2.413336348667781</v>
      </c>
      <c r="J312" s="176"/>
    </row>
    <row r="313" spans="1:10" s="234" customFormat="1">
      <c r="A313" s="234" t="s">
        <v>555</v>
      </c>
      <c r="C313" s="237">
        <v>2.4821902847072255E-5</v>
      </c>
      <c r="D313" s="235"/>
      <c r="E313" s="157"/>
      <c r="F313" s="176"/>
      <c r="H313" s="176"/>
      <c r="I313" s="176"/>
      <c r="J313" s="176"/>
    </row>
    <row r="314" spans="1:10">
      <c r="E314"/>
    </row>
    <row r="315" spans="1:10">
      <c r="A315" s="155" t="s">
        <v>550</v>
      </c>
      <c r="B315" s="222"/>
      <c r="C315" s="222" t="s">
        <v>547</v>
      </c>
      <c r="E315" s="222" t="s">
        <v>546</v>
      </c>
    </row>
    <row r="316" spans="1:10">
      <c r="A316" s="222" t="s">
        <v>523</v>
      </c>
      <c r="B316" s="222"/>
      <c r="C316" s="235">
        <v>1.3671465368561495E-3</v>
      </c>
      <c r="D316" s="235">
        <v>2.3862799213253055E-4</v>
      </c>
      <c r="E316" s="157">
        <v>453411.59727160679</v>
      </c>
      <c r="F316" s="176">
        <v>49.503244661955996</v>
      </c>
    </row>
    <row r="317" spans="1:10">
      <c r="A317" s="222" t="s">
        <v>545</v>
      </c>
      <c r="B317" s="222"/>
      <c r="C317" s="235">
        <v>3.8712043393672284E-2</v>
      </c>
      <c r="D317" s="235">
        <v>5.6495463944308041E-5</v>
      </c>
      <c r="E317" s="157">
        <v>122773.43704331723</v>
      </c>
      <c r="F317" s="176">
        <v>13.404340622332768</v>
      </c>
      <c r="H317" s="176">
        <v>3.6930757026182546</v>
      </c>
      <c r="J317" s="176"/>
    </row>
    <row r="318" spans="1:10" s="234" customFormat="1">
      <c r="A318" s="234" t="s">
        <v>554</v>
      </c>
      <c r="C318" s="237">
        <v>2.93933417703831E-5</v>
      </c>
      <c r="D318" s="235"/>
      <c r="E318" s="157"/>
      <c r="F318" s="176"/>
      <c r="H318" s="176"/>
      <c r="J318" s="176"/>
    </row>
    <row r="319" spans="1:10" s="234" customFormat="1">
      <c r="C319" s="235"/>
      <c r="D319" s="235"/>
      <c r="E319" s="157"/>
      <c r="F319" s="176"/>
      <c r="H319" s="176"/>
      <c r="J319" s="176"/>
    </row>
    <row r="320" spans="1:10" s="222" customFormat="1">
      <c r="A320" s="8" t="s">
        <v>552</v>
      </c>
      <c r="C320" s="235"/>
      <c r="D320" s="235"/>
      <c r="E320" s="157"/>
      <c r="F320" s="176"/>
      <c r="H320" s="176"/>
    </row>
    <row r="321" spans="1:10">
      <c r="A321" s="222" t="s">
        <v>527</v>
      </c>
      <c r="B321" s="222"/>
      <c r="C321" s="235">
        <v>1.9667539905438469E-3</v>
      </c>
      <c r="D321" s="235">
        <v>1.7412018587698093E-4</v>
      </c>
      <c r="E321" s="157">
        <v>1621412.6376821103</v>
      </c>
      <c r="F321" s="176">
        <v>19.956076715289001</v>
      </c>
      <c r="G321" s="157">
        <v>1083764.0606961367</v>
      </c>
    </row>
    <row r="322" spans="1:10">
      <c r="A322" s="222" t="s">
        <v>526</v>
      </c>
      <c r="B322" s="222"/>
      <c r="C322" s="235">
        <v>0.1172353886869284</v>
      </c>
      <c r="D322" s="235">
        <v>1.6751205135721921E-4</v>
      </c>
      <c r="E322" s="157">
        <v>407406.86274509801</v>
      </c>
      <c r="F322" s="176">
        <v>7.795841813629675</v>
      </c>
      <c r="G322" s="155" t="s">
        <v>551</v>
      </c>
      <c r="H322" s="176">
        <v>2.6601517053339738</v>
      </c>
      <c r="I322" s="176">
        <v>2.5598360244302634</v>
      </c>
      <c r="J322" s="176"/>
    </row>
    <row r="323" spans="1:10">
      <c r="A323" t="s">
        <v>555</v>
      </c>
      <c r="C323" s="237">
        <v>4.9643805694144511E-6</v>
      </c>
    </row>
    <row r="325" spans="1:10">
      <c r="C325" s="238" t="s">
        <v>547</v>
      </c>
    </row>
    <row r="327" spans="1:10">
      <c r="A327" t="s">
        <v>523</v>
      </c>
      <c r="C327" s="201">
        <v>0.05</v>
      </c>
      <c r="D327" s="153">
        <v>7.8545052461291131E-3</v>
      </c>
      <c r="E327" s="157">
        <v>53318.353895153828</v>
      </c>
      <c r="F327" s="176">
        <v>5.821270416829365</v>
      </c>
    </row>
    <row r="328" spans="1:10">
      <c r="A328" t="s">
        <v>545</v>
      </c>
      <c r="C328" s="201">
        <v>0.05</v>
      </c>
      <c r="E328" s="157">
        <v>112116.29213844212</v>
      </c>
      <c r="F328" s="176">
        <v>12.24079903054608</v>
      </c>
      <c r="H328" s="176">
        <v>2.1027710712695598</v>
      </c>
    </row>
  </sheetData>
  <pageMargins left="0.7" right="0.7" top="0.75" bottom="0.75" header="0.3" footer="0.3"/>
  <drawing r:id="rId1"/>
  <legacyDrawing r:id="rId2"/>
  <extLst>
    <ext xmlns:mx="http://schemas.microsoft.com/office/mac/excel/2008/main" uri="{64002731-A6B0-56B0-2670-7721B7C09600}">
      <mx:PLV Mode="0" OnePage="0" WScale="0"/>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H119"/>
  <sheetViews>
    <sheetView workbookViewId="0">
      <pane xSplit="1" ySplit="3" topLeftCell="BU4" activePane="bottomRight" state="frozen"/>
      <selection pane="topRight" activeCell="B1" sqref="B1"/>
      <selection pane="bottomLeft" activeCell="A3" sqref="A3"/>
      <selection pane="bottomRight" sqref="A1:XFD1048576"/>
    </sheetView>
  </sheetViews>
  <sheetFormatPr baseColWidth="10" defaultRowHeight="13" x14ac:dyDescent="0"/>
  <cols>
    <col min="2" max="4" width="10.7109375" style="337"/>
    <col min="5" max="5" width="12.42578125" style="396" bestFit="1" customWidth="1"/>
    <col min="6" max="7" width="10.7109375" style="396"/>
    <col min="8" max="16" width="10.7109375" style="391"/>
    <col min="17" max="22" width="10.7109375" style="413"/>
    <col min="23" max="25" width="10.7109375" style="290"/>
    <col min="31" max="31" width="10.7109375" style="101"/>
    <col min="32" max="33" width="10.7109375" style="208"/>
    <col min="34" max="35" width="10.7109375" style="240"/>
    <col min="36" max="36" width="12.140625" style="175" customWidth="1"/>
    <col min="37" max="37" width="10.7109375" style="88"/>
    <col min="38" max="38" width="10.7109375" style="208"/>
    <col min="39" max="40" width="12.42578125" style="240" customWidth="1"/>
    <col min="41" max="41" width="10.7109375" style="208"/>
    <col min="42" max="42" width="10.7109375" style="345"/>
    <col min="49" max="50" width="10.7109375" style="208"/>
    <col min="51" max="52" width="10.7109375" style="240"/>
    <col min="54" max="54" width="10.7109375" style="175"/>
    <col min="55" max="57" width="10.7109375" style="208"/>
    <col min="58" max="61" width="10.7109375" style="221"/>
    <col min="65" max="65" width="10.7109375" style="338"/>
    <col min="66" max="66" width="15.42578125" style="240" bestFit="1" customWidth="1"/>
    <col min="67" max="67" width="10.7109375" style="240"/>
    <col min="68" max="68" width="10.7109375" style="208"/>
    <col min="69" max="69" width="2.28515625" style="121" customWidth="1"/>
    <col min="73" max="73" width="10.7109375" style="254"/>
    <col min="74" max="76" width="10.7109375" style="240"/>
    <col min="77" max="77" width="2.28515625" customWidth="1"/>
    <col min="81" max="81" width="10.7109375" style="254"/>
    <col min="82" max="84" width="10.7109375" style="240"/>
    <col min="85" max="85" width="2.42578125" customWidth="1"/>
    <col min="89" max="89" width="10.7109375" style="254"/>
    <col min="90" max="92" width="10.7109375" style="240"/>
    <col min="93" max="93" width="1.85546875" customWidth="1"/>
    <col min="96" max="96" width="10.7109375" customWidth="1"/>
    <col min="97" max="97" width="10.7109375" style="254" customWidth="1"/>
    <col min="98" max="100" width="10.7109375" style="240" customWidth="1"/>
    <col min="101" max="101" width="1.42578125" customWidth="1"/>
    <col min="105" max="105" width="10.7109375" style="254"/>
    <col min="109" max="109" width="1.85546875" customWidth="1"/>
    <col min="113" max="113" width="10.7109375" style="254"/>
    <col min="116" max="116" width="10.7109375" style="240"/>
    <col min="117" max="117" width="2" customWidth="1"/>
    <col min="119" max="119" width="10.7109375" style="284"/>
    <col min="120" max="120" width="10.7109375" style="254"/>
    <col min="121" max="122" width="10.7109375" style="258"/>
    <col min="124" max="124" width="10.7109375" style="254"/>
    <col min="125" max="125" width="11.140625" style="208" customWidth="1"/>
    <col min="126" max="126" width="10.7109375" style="254"/>
    <col min="127" max="127" width="18.7109375" bestFit="1" customWidth="1"/>
    <col min="128" max="129" width="10.7109375" style="221"/>
    <col min="130" max="133" width="10.7109375" style="256"/>
    <col min="134" max="134" width="10.7109375" style="372"/>
    <col min="136" max="139" width="10.7109375" style="240"/>
    <col min="140" max="140" width="10.7109375" style="254"/>
    <col min="149" max="149" width="10.7109375" style="254"/>
    <col min="161" max="161" width="12.140625" bestFit="1" customWidth="1"/>
  </cols>
  <sheetData>
    <row r="1" spans="1:164">
      <c r="B1" s="3" t="s">
        <v>790</v>
      </c>
      <c r="K1" s="3" t="s">
        <v>787</v>
      </c>
      <c r="Q1" s="3" t="s">
        <v>473</v>
      </c>
      <c r="T1" s="3"/>
      <c r="W1" s="3" t="s">
        <v>470</v>
      </c>
      <c r="Z1" s="3" t="s">
        <v>22</v>
      </c>
      <c r="AA1" s="254" t="s">
        <v>572</v>
      </c>
      <c r="AB1" s="254">
        <v>1365</v>
      </c>
      <c r="AC1" s="153">
        <v>0.25896414342629481</v>
      </c>
      <c r="AD1" s="153">
        <v>0.26273442168603695</v>
      </c>
      <c r="AJ1" s="3" t="s">
        <v>470</v>
      </c>
      <c r="AK1" s="254" t="s">
        <v>572</v>
      </c>
      <c r="AL1" s="208">
        <v>671</v>
      </c>
      <c r="AM1" s="153">
        <v>0.12730032251944604</v>
      </c>
      <c r="AN1" s="153">
        <v>4.0235920222984244E-2</v>
      </c>
      <c r="AP1" s="3" t="s">
        <v>156</v>
      </c>
      <c r="AQ1" s="3" t="s">
        <v>156</v>
      </c>
      <c r="AR1" s="254" t="s">
        <v>572</v>
      </c>
      <c r="AS1">
        <v>5271</v>
      </c>
      <c r="BA1" s="3" t="s">
        <v>477</v>
      </c>
      <c r="BB1" s="175" t="s">
        <v>572</v>
      </c>
      <c r="BC1" s="208">
        <v>6939</v>
      </c>
      <c r="BD1" s="208">
        <v>1.3164484917472965</v>
      </c>
      <c r="BJ1" s="3" t="s">
        <v>443</v>
      </c>
      <c r="BK1" s="254" t="s">
        <v>572</v>
      </c>
      <c r="BL1">
        <v>1115</v>
      </c>
      <c r="BN1" s="153">
        <v>0.21153481312843864</v>
      </c>
      <c r="BO1" s="153">
        <v>0.18248486844581246</v>
      </c>
      <c r="BR1" s="3" t="s">
        <v>444</v>
      </c>
      <c r="BS1" s="254" t="s">
        <v>572</v>
      </c>
      <c r="BT1" s="254">
        <v>1358.0573779543818</v>
      </c>
      <c r="BU1" s="153">
        <v>0.19571370196777371</v>
      </c>
      <c r="BV1" s="153">
        <v>0.28854436592082361</v>
      </c>
      <c r="BW1" s="254">
        <v>1122</v>
      </c>
      <c r="BZ1" s="3" t="s">
        <v>445</v>
      </c>
      <c r="CA1" s="254" t="s">
        <v>572</v>
      </c>
      <c r="CB1" s="254">
        <v>636.95424132426206</v>
      </c>
      <c r="CC1" s="153">
        <v>9.1793376758072059E-2</v>
      </c>
      <c r="CD1" s="153">
        <v>0.13533268966906795</v>
      </c>
      <c r="CE1" s="254">
        <v>651</v>
      </c>
      <c r="CH1" s="3" t="s">
        <v>446</v>
      </c>
      <c r="CI1" s="254" t="s">
        <v>572</v>
      </c>
      <c r="CJ1" s="254">
        <v>370.48063077743245</v>
      </c>
      <c r="CK1" s="153">
        <v>5.3391069430383693E-2</v>
      </c>
      <c r="CL1" s="153">
        <v>7.8715450782089025E-2</v>
      </c>
      <c r="CM1" s="254">
        <v>424</v>
      </c>
      <c r="CP1" s="3" t="s">
        <v>447</v>
      </c>
      <c r="CQ1" s="254" t="s">
        <v>572</v>
      </c>
      <c r="CR1">
        <v>623.89752673779049</v>
      </c>
      <c r="CS1" s="153">
        <v>8.9911734650207589E-2</v>
      </c>
      <c r="CT1" s="153">
        <v>0.13255854956827379</v>
      </c>
      <c r="CU1" s="254">
        <v>687</v>
      </c>
      <c r="CX1" s="3" t="s">
        <v>448</v>
      </c>
      <c r="CY1" s="254" t="s">
        <v>572</v>
      </c>
      <c r="CZ1">
        <v>487.40785644580285</v>
      </c>
      <c r="DA1" s="153">
        <v>7.0241800900101292E-2</v>
      </c>
      <c r="DB1" s="153">
        <v>0.10355879888876549</v>
      </c>
      <c r="DC1" s="254">
        <v>661</v>
      </c>
      <c r="DF1" s="3" t="s">
        <v>449</v>
      </c>
      <c r="DG1" s="254" t="s">
        <v>572</v>
      </c>
      <c r="DH1" s="125">
        <v>948.1509620257732</v>
      </c>
      <c r="DI1" s="153">
        <v>0.1366408649698477</v>
      </c>
      <c r="DJ1" s="153">
        <v>0.2014521791023586</v>
      </c>
      <c r="DK1">
        <v>701</v>
      </c>
      <c r="DN1" s="3" t="s">
        <v>450</v>
      </c>
      <c r="DO1" s="3"/>
      <c r="DP1" s="254" t="s">
        <v>572</v>
      </c>
      <c r="DS1" s="254">
        <v>2535</v>
      </c>
      <c r="DT1" s="153">
        <v>0.36532641591007348</v>
      </c>
      <c r="DU1" s="153">
        <v>0.53860755773888824</v>
      </c>
      <c r="DV1" s="254">
        <v>1602</v>
      </c>
      <c r="EE1" s="3" t="s">
        <v>513</v>
      </c>
      <c r="EF1" s="254" t="s">
        <v>572</v>
      </c>
      <c r="EG1" s="254">
        <v>494.28035662364204</v>
      </c>
      <c r="EH1" s="153">
        <v>7.1232217412255661E-2</v>
      </c>
      <c r="EI1" s="153">
        <v>0.10501898844945426</v>
      </c>
      <c r="EJ1" s="254">
        <v>753</v>
      </c>
      <c r="EK1" s="3" t="s">
        <v>514</v>
      </c>
      <c r="EL1" s="254" t="s">
        <v>572</v>
      </c>
      <c r="EM1">
        <v>333.67483341241717</v>
      </c>
      <c r="EN1" s="153">
        <v>4.8086876122267933E-2</v>
      </c>
      <c r="EO1" s="153">
        <v>7.0895379527886548E-2</v>
      </c>
      <c r="EP1" s="254">
        <v>324</v>
      </c>
      <c r="EQ1" s="3" t="s">
        <v>571</v>
      </c>
      <c r="ER1" s="254" t="s">
        <v>572</v>
      </c>
      <c r="ET1">
        <v>505.603498298391</v>
      </c>
      <c r="EU1" s="153">
        <v>7.2864029153824908E-2</v>
      </c>
      <c r="EV1" s="153">
        <v>0.10742479897543768</v>
      </c>
      <c r="EW1" s="254">
        <v>324</v>
      </c>
      <c r="FA1" s="3" t="s">
        <v>690</v>
      </c>
    </row>
    <row r="2" spans="1:164" s="257" customFormat="1" ht="14">
      <c r="B2" s="337"/>
      <c r="C2" s="337"/>
      <c r="D2" s="337"/>
      <c r="E2" s="396"/>
      <c r="F2" s="396"/>
      <c r="G2" s="396"/>
      <c r="H2" s="8" t="s">
        <v>819</v>
      </c>
      <c r="I2" s="391"/>
      <c r="J2" s="391"/>
      <c r="K2" s="391"/>
      <c r="L2" s="391"/>
      <c r="M2" s="391"/>
      <c r="N2" s="8" t="s">
        <v>819</v>
      </c>
      <c r="O2" s="391"/>
      <c r="P2" s="391"/>
      <c r="Q2" s="413"/>
      <c r="R2" s="413"/>
      <c r="S2" s="413"/>
      <c r="T2" s="8" t="s">
        <v>794</v>
      </c>
      <c r="U2" s="413"/>
      <c r="V2" s="413"/>
      <c r="W2" s="290"/>
      <c r="X2" s="290"/>
      <c r="Y2" s="290"/>
      <c r="AC2" s="153">
        <v>0.19671422395157803</v>
      </c>
      <c r="AD2" s="153">
        <v>0.20507189418076227</v>
      </c>
      <c r="AM2" s="153"/>
      <c r="AN2" s="153"/>
      <c r="AP2" s="345"/>
      <c r="AS2" s="257">
        <v>6869</v>
      </c>
      <c r="BC2" s="257">
        <v>9441</v>
      </c>
      <c r="BD2" s="257">
        <v>1.3744358713058669</v>
      </c>
      <c r="BL2" s="257">
        <v>1619</v>
      </c>
      <c r="BM2" s="338"/>
      <c r="BN2" s="153">
        <v>0.23569660794875527</v>
      </c>
      <c r="BO2" s="153"/>
      <c r="BT2" s="257">
        <v>2322</v>
      </c>
      <c r="BU2" s="153">
        <v>0.2459485224022879</v>
      </c>
      <c r="BV2" s="153"/>
      <c r="CC2" s="153"/>
      <c r="CD2" s="153"/>
      <c r="CH2" s="253" t="s">
        <v>574</v>
      </c>
      <c r="CK2" s="153"/>
      <c r="CL2" s="153"/>
      <c r="CS2" s="153"/>
      <c r="CT2" s="153"/>
      <c r="DA2" s="153"/>
      <c r="DB2" s="153"/>
      <c r="DH2" s="125">
        <v>1967</v>
      </c>
      <c r="DI2" s="153">
        <v>0.20834657345620167</v>
      </c>
      <c r="DJ2" s="153"/>
      <c r="DO2" s="284"/>
      <c r="DQ2" s="258"/>
      <c r="DR2" s="258"/>
      <c r="DS2" s="257">
        <v>5278</v>
      </c>
      <c r="DT2" s="153">
        <v>0.55905094799279742</v>
      </c>
      <c r="DU2" s="261">
        <v>0.67827940893317396</v>
      </c>
      <c r="DV2" s="257">
        <v>1.2</v>
      </c>
      <c r="DW2" s="309"/>
      <c r="ED2" s="372"/>
      <c r="EE2" s="155"/>
      <c r="EG2" s="257">
        <v>1503</v>
      </c>
      <c r="EH2" s="153">
        <v>0.15919923736892277</v>
      </c>
      <c r="EI2" s="153"/>
      <c r="EK2" s="155"/>
      <c r="EN2" s="153"/>
      <c r="EO2" s="153"/>
      <c r="EU2" s="153"/>
      <c r="EV2" s="153"/>
      <c r="FC2" s="106" t="s">
        <v>727</v>
      </c>
      <c r="FD2" s="257">
        <v>0</v>
      </c>
    </row>
    <row r="3" spans="1:164" ht="70">
      <c r="B3" s="337" t="s">
        <v>102</v>
      </c>
      <c r="C3" s="337" t="s">
        <v>104</v>
      </c>
      <c r="D3" s="338" t="s">
        <v>155</v>
      </c>
      <c r="E3" s="396" t="s">
        <v>515</v>
      </c>
      <c r="F3" s="396" t="s">
        <v>788</v>
      </c>
      <c r="H3" s="391" t="s">
        <v>102</v>
      </c>
      <c r="I3" s="391" t="s">
        <v>104</v>
      </c>
      <c r="J3" s="391" t="s">
        <v>155</v>
      </c>
      <c r="K3" s="391" t="s">
        <v>102</v>
      </c>
      <c r="L3" s="391" t="s">
        <v>104</v>
      </c>
      <c r="M3" s="391" t="s">
        <v>155</v>
      </c>
      <c r="N3" s="391" t="s">
        <v>102</v>
      </c>
      <c r="O3" s="391" t="s">
        <v>104</v>
      </c>
      <c r="P3" s="391" t="s">
        <v>155</v>
      </c>
      <c r="Q3" s="413" t="s">
        <v>102</v>
      </c>
      <c r="R3" s="413" t="s">
        <v>104</v>
      </c>
      <c r="S3" s="413" t="s">
        <v>155</v>
      </c>
      <c r="T3" s="413" t="s">
        <v>102</v>
      </c>
      <c r="U3" s="413" t="s">
        <v>104</v>
      </c>
      <c r="V3" s="413" t="s">
        <v>155</v>
      </c>
      <c r="W3" s="290" t="s">
        <v>102</v>
      </c>
      <c r="X3" s="290" t="s">
        <v>104</v>
      </c>
      <c r="Y3" s="341" t="s">
        <v>155</v>
      </c>
      <c r="Z3" t="s">
        <v>101</v>
      </c>
      <c r="AA3" t="s">
        <v>102</v>
      </c>
      <c r="AB3" t="s">
        <v>103</v>
      </c>
      <c r="AC3" t="s">
        <v>104</v>
      </c>
      <c r="AD3" t="s">
        <v>105</v>
      </c>
      <c r="AE3" s="101" t="s">
        <v>155</v>
      </c>
      <c r="AF3" s="208" t="s">
        <v>510</v>
      </c>
      <c r="AG3" s="8" t="s">
        <v>515</v>
      </c>
      <c r="AH3" s="251" t="s">
        <v>530</v>
      </c>
      <c r="AI3" s="8" t="s">
        <v>561</v>
      </c>
      <c r="AJ3" s="8" t="s">
        <v>102</v>
      </c>
      <c r="AK3" s="88" t="s">
        <v>104</v>
      </c>
      <c r="AL3" s="208" t="s">
        <v>155</v>
      </c>
      <c r="AM3" s="8" t="s">
        <v>515</v>
      </c>
      <c r="AN3" s="252" t="s">
        <v>530</v>
      </c>
      <c r="AO3" s="8" t="s">
        <v>561</v>
      </c>
      <c r="AP3" s="345" t="s">
        <v>502</v>
      </c>
      <c r="AQ3" s="88" t="s">
        <v>101</v>
      </c>
      <c r="AR3" s="88" t="s">
        <v>102</v>
      </c>
      <c r="AS3" s="88" t="s">
        <v>103</v>
      </c>
      <c r="AT3" s="88" t="s">
        <v>104</v>
      </c>
      <c r="AU3" s="88" t="s">
        <v>105</v>
      </c>
      <c r="AV3" s="88" t="s">
        <v>155</v>
      </c>
      <c r="AW3" s="8" t="s">
        <v>515</v>
      </c>
      <c r="AX3" s="251" t="s">
        <v>530</v>
      </c>
      <c r="AY3" s="252" t="s">
        <v>559</v>
      </c>
      <c r="AZ3" s="8" t="s">
        <v>561</v>
      </c>
      <c r="BA3" t="s">
        <v>102</v>
      </c>
      <c r="BB3" s="175" t="s">
        <v>104</v>
      </c>
      <c r="BC3" s="208" t="s">
        <v>155</v>
      </c>
      <c r="BD3" s="208" t="s">
        <v>510</v>
      </c>
      <c r="BE3" s="208" t="s">
        <v>509</v>
      </c>
      <c r="BF3" s="8" t="s">
        <v>515</v>
      </c>
      <c r="BG3" s="227" t="s">
        <v>516</v>
      </c>
      <c r="BI3" s="8" t="s">
        <v>561</v>
      </c>
      <c r="BJ3" s="121" t="s">
        <v>102</v>
      </c>
      <c r="BK3" s="121" t="s">
        <v>103</v>
      </c>
      <c r="BL3" s="121" t="s">
        <v>104</v>
      </c>
      <c r="BM3" s="338" t="s">
        <v>155</v>
      </c>
      <c r="BN3" s="124" t="s">
        <v>556</v>
      </c>
      <c r="BO3" s="252" t="s">
        <v>530</v>
      </c>
      <c r="BP3" s="8" t="s">
        <v>557</v>
      </c>
      <c r="BR3" s="121" t="s">
        <v>102</v>
      </c>
      <c r="BS3" s="121" t="s">
        <v>103</v>
      </c>
      <c r="BT3" s="121" t="s">
        <v>104</v>
      </c>
      <c r="BU3" s="8" t="s">
        <v>575</v>
      </c>
      <c r="BV3" s="124" t="s">
        <v>556</v>
      </c>
      <c r="BW3" s="243" t="s">
        <v>530</v>
      </c>
      <c r="BX3" s="8" t="s">
        <v>557</v>
      </c>
      <c r="BZ3" t="s">
        <v>102</v>
      </c>
      <c r="CA3" t="s">
        <v>103</v>
      </c>
      <c r="CB3" t="s">
        <v>104</v>
      </c>
      <c r="CC3" s="155" t="s">
        <v>575</v>
      </c>
      <c r="CD3" s="124" t="s">
        <v>558</v>
      </c>
      <c r="CE3" s="246" t="s">
        <v>530</v>
      </c>
      <c r="CF3" s="8" t="s">
        <v>557</v>
      </c>
      <c r="CH3" s="121" t="s">
        <v>102</v>
      </c>
      <c r="CI3" s="121" t="s">
        <v>103</v>
      </c>
      <c r="CJ3" s="121" t="s">
        <v>104</v>
      </c>
      <c r="CK3" s="8" t="s">
        <v>575</v>
      </c>
      <c r="CP3" s="121" t="s">
        <v>102</v>
      </c>
      <c r="CQ3" s="121" t="s">
        <v>103</v>
      </c>
      <c r="CR3" s="121" t="s">
        <v>104</v>
      </c>
      <c r="CS3" s="8" t="s">
        <v>575</v>
      </c>
      <c r="CT3" s="124" t="s">
        <v>558</v>
      </c>
      <c r="CU3" s="250" t="s">
        <v>530</v>
      </c>
      <c r="CV3" s="8" t="s">
        <v>557</v>
      </c>
      <c r="CX3" s="428" t="s">
        <v>102</v>
      </c>
      <c r="CY3" s="121" t="s">
        <v>103</v>
      </c>
      <c r="CZ3" s="121" t="s">
        <v>104</v>
      </c>
      <c r="DA3" s="8" t="s">
        <v>575</v>
      </c>
      <c r="DB3" s="230" t="s">
        <v>532</v>
      </c>
      <c r="DC3" s="230" t="s">
        <v>530</v>
      </c>
      <c r="DD3" s="8" t="s">
        <v>557</v>
      </c>
      <c r="DF3" s="121" t="s">
        <v>102</v>
      </c>
      <c r="DG3" s="121" t="s">
        <v>103</v>
      </c>
      <c r="DH3" s="121" t="s">
        <v>104</v>
      </c>
      <c r="DI3" s="8" t="s">
        <v>575</v>
      </c>
      <c r="DJ3" s="228" t="s">
        <v>531</v>
      </c>
      <c r="DK3" s="228" t="s">
        <v>530</v>
      </c>
      <c r="DL3" s="8" t="s">
        <v>557</v>
      </c>
      <c r="DN3" s="164" t="s">
        <v>598</v>
      </c>
      <c r="DO3" s="284" t="s">
        <v>102</v>
      </c>
      <c r="DP3" s="8" t="s">
        <v>575</v>
      </c>
      <c r="DQ3" s="8"/>
      <c r="DR3" s="8"/>
      <c r="DS3" t="s">
        <v>104</v>
      </c>
      <c r="DT3" s="8" t="s">
        <v>575</v>
      </c>
      <c r="DU3" s="208" t="s">
        <v>155</v>
      </c>
      <c r="DV3" s="8" t="s">
        <v>575</v>
      </c>
      <c r="DW3" s="8" t="s">
        <v>515</v>
      </c>
      <c r="DX3" s="8" t="s">
        <v>100</v>
      </c>
      <c r="DY3" s="8" t="s">
        <v>557</v>
      </c>
      <c r="DZ3" s="8"/>
      <c r="EA3" s="8"/>
      <c r="EB3" s="8"/>
      <c r="EC3" s="8" t="s">
        <v>573</v>
      </c>
      <c r="ED3" s="8"/>
      <c r="EE3" s="208" t="s">
        <v>104</v>
      </c>
      <c r="EF3" s="8" t="s">
        <v>575</v>
      </c>
      <c r="EG3" s="8" t="s">
        <v>560</v>
      </c>
      <c r="EH3" s="8" t="s">
        <v>100</v>
      </c>
      <c r="EI3" s="8" t="s">
        <v>557</v>
      </c>
      <c r="EJ3" s="8"/>
      <c r="EK3" s="208" t="s">
        <v>104</v>
      </c>
      <c r="EL3" s="8" t="s">
        <v>575</v>
      </c>
      <c r="EM3" s="8" t="s">
        <v>560</v>
      </c>
      <c r="EN3" s="8" t="s">
        <v>100</v>
      </c>
      <c r="EO3" s="8" t="s">
        <v>557</v>
      </c>
      <c r="EQ3" s="253" t="s">
        <v>564</v>
      </c>
      <c r="ER3" s="253" t="s">
        <v>565</v>
      </c>
      <c r="ES3" s="253" t="s">
        <v>575</v>
      </c>
      <c r="ET3" s="253" t="s">
        <v>566</v>
      </c>
      <c r="EU3" s="253" t="s">
        <v>567</v>
      </c>
      <c r="EV3" s="253" t="s">
        <v>568</v>
      </c>
      <c r="EW3" s="253" t="s">
        <v>569</v>
      </c>
      <c r="EX3" s="253" t="s">
        <v>570</v>
      </c>
      <c r="EY3" s="253" t="s">
        <v>530</v>
      </c>
      <c r="FA3" s="361" t="s">
        <v>102</v>
      </c>
      <c r="FB3" s="361" t="s">
        <v>104</v>
      </c>
      <c r="FC3" s="361" t="s">
        <v>728</v>
      </c>
      <c r="FD3" s="361" t="s">
        <v>100</v>
      </c>
    </row>
    <row r="4" spans="1:164" s="88" customFormat="1" ht="14">
      <c r="A4" s="88">
        <v>1915</v>
      </c>
      <c r="B4" s="337"/>
      <c r="C4" s="337"/>
      <c r="D4" s="337"/>
      <c r="E4" s="396"/>
      <c r="F4" s="396"/>
      <c r="G4" s="396"/>
      <c r="H4" s="391"/>
      <c r="I4" s="391"/>
      <c r="J4" s="391"/>
      <c r="K4" s="391"/>
      <c r="L4" s="391"/>
      <c r="M4" s="391"/>
      <c r="N4" s="391"/>
      <c r="O4" s="391"/>
      <c r="P4" s="391"/>
      <c r="Q4" s="413"/>
      <c r="R4" s="413"/>
      <c r="S4" s="413"/>
      <c r="T4" s="413"/>
      <c r="U4" s="413"/>
      <c r="V4" s="413"/>
      <c r="W4" s="290"/>
      <c r="X4" s="290"/>
      <c r="Y4" s="290"/>
      <c r="AE4" s="101"/>
      <c r="AF4" s="208"/>
      <c r="AG4" s="208"/>
      <c r="AH4" s="240"/>
      <c r="AI4" s="240"/>
      <c r="AJ4" s="175"/>
      <c r="AL4" s="208"/>
      <c r="AM4" s="240"/>
      <c r="AN4" s="240"/>
      <c r="AO4" s="208"/>
      <c r="AP4" s="471">
        <v>49.1</v>
      </c>
      <c r="AQ4" s="471">
        <v>37.18</v>
      </c>
      <c r="AR4" s="471">
        <v>20.079999999999998</v>
      </c>
      <c r="AS4" s="471">
        <v>15.47</v>
      </c>
      <c r="AT4" s="471">
        <v>8.32</v>
      </c>
      <c r="AU4" s="471">
        <v>6.27</v>
      </c>
      <c r="AV4" s="471">
        <v>3.2</v>
      </c>
      <c r="AW4" s="471">
        <v>47.92718</v>
      </c>
      <c r="AX4" s="471">
        <v>15249.09</v>
      </c>
      <c r="AY4" s="253">
        <v>2061.6423151322474</v>
      </c>
      <c r="AZ4" s="240">
        <v>83.2</v>
      </c>
      <c r="BA4" s="471"/>
      <c r="BB4" s="471">
        <v>10.77</v>
      </c>
      <c r="BC4" s="471">
        <v>4.07</v>
      </c>
      <c r="BD4" s="216"/>
      <c r="BE4" s="216"/>
      <c r="BF4" s="471">
        <v>2164.1390000000001</v>
      </c>
      <c r="BG4" s="471">
        <v>23480.37</v>
      </c>
      <c r="BH4" s="253">
        <v>92.168010981087605</v>
      </c>
      <c r="BI4" s="227"/>
      <c r="BM4" s="338"/>
      <c r="BN4" s="240"/>
      <c r="BO4" s="240"/>
      <c r="BP4" s="208"/>
      <c r="BQ4" s="121"/>
      <c r="BU4" s="254"/>
      <c r="BV4" s="240"/>
      <c r="BW4" s="240"/>
      <c r="BX4" s="240"/>
      <c r="CC4" s="254"/>
      <c r="CD4" s="240"/>
      <c r="CE4" s="240"/>
      <c r="CF4" s="240"/>
      <c r="CK4" s="254"/>
      <c r="CL4" s="240"/>
      <c r="CM4" s="240"/>
      <c r="CN4" s="240"/>
      <c r="CS4" s="254"/>
      <c r="CT4" s="240"/>
      <c r="CU4" s="240"/>
      <c r="CV4" s="240"/>
      <c r="DA4" s="254"/>
      <c r="DI4" s="254"/>
      <c r="DL4" s="240"/>
      <c r="DO4" s="284"/>
      <c r="DP4" s="254"/>
      <c r="DQ4" s="258"/>
      <c r="DR4" s="258"/>
      <c r="DT4" s="254"/>
      <c r="DU4" s="215">
        <v>2.66</v>
      </c>
      <c r="DV4" s="244">
        <v>2.66</v>
      </c>
      <c r="DW4" s="224">
        <v>238.99623</v>
      </c>
      <c r="DX4" s="225">
        <v>2735.1390000000001</v>
      </c>
      <c r="DY4" s="225"/>
      <c r="DZ4" s="253">
        <v>87.379921093589758</v>
      </c>
      <c r="EA4" s="253">
        <v>92.168010981087605</v>
      </c>
      <c r="EB4" s="253">
        <v>0.4740252076803505</v>
      </c>
      <c r="EC4" s="253"/>
      <c r="ED4" s="253">
        <v>0.3792201661442805</v>
      </c>
      <c r="EF4" s="240"/>
      <c r="EG4" s="240"/>
      <c r="EH4" s="240"/>
      <c r="EI4" s="240"/>
      <c r="EJ4" s="254"/>
      <c r="ES4" s="254"/>
    </row>
    <row r="5" spans="1:164" s="88" customFormat="1" ht="14">
      <c r="A5" s="195">
        <v>1916</v>
      </c>
      <c r="B5" s="337"/>
      <c r="C5" s="337"/>
      <c r="D5" s="337"/>
      <c r="E5" s="396"/>
      <c r="F5" s="396"/>
      <c r="G5" s="396"/>
      <c r="H5" s="391"/>
      <c r="I5" s="391"/>
      <c r="J5" s="391"/>
      <c r="K5" s="391"/>
      <c r="L5" s="391"/>
      <c r="M5" s="391"/>
      <c r="N5" s="391"/>
      <c r="O5" s="391"/>
      <c r="P5" s="391"/>
      <c r="Q5" s="413"/>
      <c r="R5" s="413"/>
      <c r="S5" s="413"/>
      <c r="T5" s="413"/>
      <c r="U5" s="413"/>
      <c r="V5" s="413"/>
      <c r="W5" s="290"/>
      <c r="X5" s="290"/>
      <c r="Y5" s="290"/>
      <c r="AE5" s="101"/>
      <c r="AF5" s="208"/>
      <c r="AG5" s="208"/>
      <c r="AH5" s="240"/>
      <c r="AI5" s="240"/>
      <c r="AJ5" s="175"/>
      <c r="AL5" s="208"/>
      <c r="AM5" s="240"/>
      <c r="AN5" s="240"/>
      <c r="AO5" s="208"/>
      <c r="AP5" s="471">
        <v>51.23</v>
      </c>
      <c r="AQ5" s="471">
        <v>39</v>
      </c>
      <c r="AR5" s="471">
        <v>22.99</v>
      </c>
      <c r="AS5" s="471">
        <v>18.66</v>
      </c>
      <c r="AT5" s="471">
        <v>10.91</v>
      </c>
      <c r="AU5" s="471">
        <v>8.4499999999999993</v>
      </c>
      <c r="AV5" s="471">
        <v>4.4800000000000004</v>
      </c>
      <c r="AW5" s="471">
        <v>55.354990000000001</v>
      </c>
      <c r="AX5" s="471">
        <v>15204.62</v>
      </c>
      <c r="AY5" s="253">
        <v>2388.1223717153075</v>
      </c>
      <c r="AZ5" s="240">
        <v>109.1</v>
      </c>
      <c r="BA5" s="471"/>
      <c r="BB5" s="471">
        <v>10.47</v>
      </c>
      <c r="BC5" s="471">
        <v>4</v>
      </c>
      <c r="BD5" s="216"/>
      <c r="BE5" s="216"/>
      <c r="BF5" s="471">
        <v>2483.373</v>
      </c>
      <c r="BG5" s="471">
        <v>23600.82</v>
      </c>
      <c r="BH5" s="253">
        <v>105.22401340292413</v>
      </c>
      <c r="BI5" s="252"/>
      <c r="BM5" s="338"/>
      <c r="BN5" s="240"/>
      <c r="BO5" s="240"/>
      <c r="BP5" s="208"/>
      <c r="BQ5" s="121"/>
      <c r="BU5" s="254"/>
      <c r="BV5" s="240"/>
      <c r="BW5" s="240"/>
      <c r="BX5" s="240"/>
      <c r="CC5" s="254"/>
      <c r="CD5" s="240"/>
      <c r="CE5" s="240"/>
      <c r="CF5" s="240"/>
      <c r="CK5" s="254"/>
      <c r="CL5" s="240"/>
      <c r="CM5" s="240"/>
      <c r="CN5" s="240"/>
      <c r="CS5" s="254"/>
      <c r="CT5" s="240"/>
      <c r="CU5" s="240"/>
      <c r="CV5" s="240"/>
      <c r="DA5" s="254"/>
      <c r="DI5" s="254"/>
      <c r="DL5" s="240"/>
      <c r="DO5" s="284"/>
      <c r="DP5" s="254"/>
      <c r="DQ5" s="258"/>
      <c r="DR5" s="258"/>
      <c r="DT5" s="254"/>
      <c r="DU5" s="215">
        <v>2.84</v>
      </c>
      <c r="DV5" s="244">
        <v>2.84</v>
      </c>
      <c r="DW5" s="224">
        <v>271.63547</v>
      </c>
      <c r="DX5" s="225">
        <v>2776.5410000000002</v>
      </c>
      <c r="DY5" s="227"/>
      <c r="DZ5" s="253">
        <v>97.832328065747973</v>
      </c>
      <c r="EA5" s="253">
        <v>105.22401340292414</v>
      </c>
      <c r="EB5" s="253">
        <v>0.46487643315375216</v>
      </c>
      <c r="EC5" s="253"/>
      <c r="ED5" s="253">
        <v>0.37190114652300182</v>
      </c>
      <c r="EF5" s="240"/>
      <c r="EG5" s="240"/>
      <c r="EH5" s="240"/>
      <c r="EI5" s="240"/>
      <c r="EJ5" s="254"/>
      <c r="ES5" s="254"/>
    </row>
    <row r="6" spans="1:164" s="88" customFormat="1" ht="14">
      <c r="A6" s="195">
        <v>1917</v>
      </c>
      <c r="B6" s="337"/>
      <c r="C6" s="337"/>
      <c r="D6" s="337"/>
      <c r="E6" s="396"/>
      <c r="F6" s="396"/>
      <c r="G6" s="396"/>
      <c r="H6" s="391"/>
      <c r="I6" s="391"/>
      <c r="J6" s="391"/>
      <c r="K6" s="391"/>
      <c r="L6" s="391"/>
      <c r="M6" s="391"/>
      <c r="N6" s="391"/>
      <c r="O6" s="391"/>
      <c r="P6" s="391"/>
      <c r="Q6" s="413"/>
      <c r="R6" s="413"/>
      <c r="S6" s="413"/>
      <c r="T6" s="413"/>
      <c r="U6" s="413"/>
      <c r="V6" s="413"/>
      <c r="W6" s="290"/>
      <c r="X6" s="290"/>
      <c r="Y6" s="290"/>
      <c r="AE6" s="101"/>
      <c r="AF6" s="208"/>
      <c r="AG6" s="208"/>
      <c r="AH6" s="240"/>
      <c r="AI6" s="240"/>
      <c r="AJ6" s="175"/>
      <c r="AL6" s="208"/>
      <c r="AM6" s="240"/>
      <c r="AN6" s="240"/>
      <c r="AO6" s="208"/>
      <c r="AP6" s="471">
        <v>51</v>
      </c>
      <c r="AQ6" s="471">
        <v>38.72</v>
      </c>
      <c r="AR6" s="471">
        <v>22.58</v>
      </c>
      <c r="AS6" s="471">
        <v>18.41</v>
      </c>
      <c r="AT6" s="471">
        <v>10.66</v>
      </c>
      <c r="AU6" s="471">
        <v>8.1300000000000008</v>
      </c>
      <c r="AV6" s="471">
        <v>4.1399999999999997</v>
      </c>
      <c r="AW6" s="471">
        <v>70.143429999999995</v>
      </c>
      <c r="AX6" s="471">
        <v>15160.14</v>
      </c>
      <c r="AY6" s="253">
        <v>3035.0032329853148</v>
      </c>
      <c r="AZ6" s="240">
        <v>106.6</v>
      </c>
      <c r="BA6" s="471"/>
      <c r="BB6" s="471">
        <v>9.26</v>
      </c>
      <c r="BC6" s="471">
        <v>3.52</v>
      </c>
      <c r="BD6" s="216"/>
      <c r="BE6" s="216"/>
      <c r="BF6" s="471">
        <v>2981.9520000000002</v>
      </c>
      <c r="BG6" s="471">
        <v>23685.94</v>
      </c>
      <c r="BH6" s="253">
        <v>125.89544683470447</v>
      </c>
      <c r="BI6" s="252"/>
      <c r="BM6" s="338"/>
      <c r="BN6" s="240"/>
      <c r="BO6" s="240"/>
      <c r="BP6" s="208"/>
      <c r="BQ6" s="121"/>
      <c r="BU6" s="254"/>
      <c r="BV6" s="240"/>
      <c r="BW6" s="240"/>
      <c r="BX6" s="240"/>
      <c r="CC6" s="254"/>
      <c r="CD6" s="240"/>
      <c r="CE6" s="240"/>
      <c r="CF6" s="240"/>
      <c r="CK6" s="254"/>
      <c r="CL6" s="240"/>
      <c r="CM6" s="240"/>
      <c r="CN6" s="240"/>
      <c r="CS6" s="254"/>
      <c r="CT6" s="240"/>
      <c r="CU6" s="240"/>
      <c r="CV6" s="240"/>
      <c r="DA6" s="254"/>
      <c r="DI6" s="254"/>
      <c r="DJ6" s="228">
        <v>15.56223</v>
      </c>
      <c r="DK6" s="228">
        <v>411.63400000000001</v>
      </c>
      <c r="DL6" s="246"/>
      <c r="DO6" s="284"/>
      <c r="DP6" s="254"/>
      <c r="DQ6" s="258"/>
      <c r="DR6" s="258"/>
      <c r="DT6" s="254"/>
      <c r="DU6" s="215">
        <v>3.34</v>
      </c>
      <c r="DV6" s="244">
        <v>3.34</v>
      </c>
      <c r="DW6" s="224">
        <v>303.66462000000001</v>
      </c>
      <c r="DX6" s="225">
        <v>2817.7510000000002</v>
      </c>
      <c r="DY6" s="227"/>
      <c r="DZ6" s="253">
        <v>107.76843660067904</v>
      </c>
      <c r="EA6" s="253">
        <v>125.89544683470447</v>
      </c>
      <c r="EB6" s="253">
        <v>0.42800768141430307</v>
      </c>
      <c r="EC6" s="253"/>
      <c r="ED6" s="253">
        <v>0.34240614513144252</v>
      </c>
      <c r="EF6" s="240"/>
      <c r="EG6" s="240"/>
      <c r="EH6" s="240"/>
      <c r="EI6" s="240"/>
      <c r="EJ6" s="254"/>
      <c r="ES6" s="254"/>
    </row>
    <row r="7" spans="1:164" s="88" customFormat="1" ht="14">
      <c r="A7" s="195">
        <v>1918</v>
      </c>
      <c r="B7" s="337"/>
      <c r="C7" s="337"/>
      <c r="D7" s="337"/>
      <c r="E7" s="396"/>
      <c r="F7" s="396"/>
      <c r="G7" s="396"/>
      <c r="H7" s="391"/>
      <c r="I7" s="391"/>
      <c r="J7" s="391"/>
      <c r="K7" s="391"/>
      <c r="L7" s="391"/>
      <c r="M7" s="391"/>
      <c r="N7" s="391"/>
      <c r="O7" s="391"/>
      <c r="P7" s="391"/>
      <c r="Q7" s="413"/>
      <c r="R7" s="413"/>
      <c r="S7" s="413"/>
      <c r="T7" s="413"/>
      <c r="U7" s="413"/>
      <c r="V7" s="413"/>
      <c r="W7" s="290"/>
      <c r="X7" s="290"/>
      <c r="Y7" s="290"/>
      <c r="AE7" s="101"/>
      <c r="AF7" s="208"/>
      <c r="AG7" s="208"/>
      <c r="AH7" s="240"/>
      <c r="AI7" s="240"/>
      <c r="AJ7" s="175"/>
      <c r="AL7" s="208"/>
      <c r="AM7" s="240"/>
      <c r="AN7" s="240"/>
      <c r="AO7" s="208"/>
      <c r="AP7" s="471">
        <v>47.78</v>
      </c>
      <c r="AQ7" s="471">
        <v>35.86</v>
      </c>
      <c r="AR7" s="471">
        <v>19.82</v>
      </c>
      <c r="AS7" s="471">
        <v>16.079999999999998</v>
      </c>
      <c r="AT7" s="471">
        <v>9.02</v>
      </c>
      <c r="AU7" s="471">
        <v>6.81</v>
      </c>
      <c r="AV7" s="471">
        <v>3.3</v>
      </c>
      <c r="AW7" s="471">
        <v>84.391170000000002</v>
      </c>
      <c r="AX7" s="471">
        <v>15115.67</v>
      </c>
      <c r="AY7" s="253">
        <v>3662.224611921933</v>
      </c>
      <c r="AZ7" s="240">
        <v>90.199999999999989</v>
      </c>
      <c r="BA7" s="471">
        <v>19.239999999999998</v>
      </c>
      <c r="BB7" s="471">
        <v>8.68</v>
      </c>
      <c r="BC7" s="471">
        <v>3.21</v>
      </c>
      <c r="BD7" s="216"/>
      <c r="BE7" s="216"/>
      <c r="BF7" s="471">
        <v>3646.2919999999999</v>
      </c>
      <c r="BG7" s="471">
        <v>23705.06</v>
      </c>
      <c r="BH7" s="253">
        <v>153.81914241094518</v>
      </c>
      <c r="BI7" s="252"/>
      <c r="BM7" s="338"/>
      <c r="BN7" s="240"/>
      <c r="BO7" s="240"/>
      <c r="BP7" s="208"/>
      <c r="BQ7" s="121"/>
      <c r="BU7" s="254"/>
      <c r="BV7" s="240"/>
      <c r="BW7" s="240"/>
      <c r="BX7" s="240"/>
      <c r="CC7" s="254"/>
      <c r="CD7" s="240"/>
      <c r="CE7" s="240"/>
      <c r="CF7" s="240"/>
      <c r="CK7" s="254"/>
      <c r="CL7" s="240"/>
      <c r="CM7" s="240"/>
      <c r="CN7" s="240"/>
      <c r="CS7" s="254"/>
      <c r="CT7" s="240"/>
      <c r="CU7" s="240"/>
      <c r="CV7" s="240"/>
      <c r="DA7" s="254"/>
      <c r="DI7" s="254"/>
      <c r="DJ7" s="253">
        <v>12.796559999999999</v>
      </c>
      <c r="DK7" s="253">
        <v>418.54899999999998</v>
      </c>
      <c r="DL7" s="246"/>
      <c r="DO7" s="284"/>
      <c r="DP7" s="254"/>
      <c r="DQ7" s="258"/>
      <c r="DR7" s="258"/>
      <c r="DT7" s="254"/>
      <c r="DU7" s="215">
        <v>2.54</v>
      </c>
      <c r="DV7" s="244">
        <v>2.54</v>
      </c>
      <c r="DW7" s="224">
        <v>343.64386999999999</v>
      </c>
      <c r="DX7" s="225">
        <v>2858.7689999999998</v>
      </c>
      <c r="DY7" s="227"/>
      <c r="DZ7" s="253">
        <v>120.20693872082705</v>
      </c>
      <c r="EA7" s="253">
        <v>153.81914241094518</v>
      </c>
      <c r="EB7" s="253">
        <v>0.39074115495872636</v>
      </c>
      <c r="EC7" s="253"/>
      <c r="ED7" s="253">
        <v>0.31259292396698113</v>
      </c>
      <c r="EF7" s="240"/>
      <c r="EG7" s="240"/>
      <c r="EH7" s="240"/>
      <c r="EI7" s="240"/>
      <c r="EJ7" s="254"/>
      <c r="ES7" s="254"/>
    </row>
    <row r="8" spans="1:164" s="88" customFormat="1" ht="14">
      <c r="A8" s="195">
        <v>1919</v>
      </c>
      <c r="B8" s="337"/>
      <c r="C8" s="337"/>
      <c r="D8" s="337"/>
      <c r="E8" s="125"/>
      <c r="F8" s="396"/>
      <c r="G8" s="396"/>
      <c r="H8" s="391"/>
      <c r="I8" s="391"/>
      <c r="J8" s="391"/>
      <c r="K8" s="391"/>
      <c r="L8" s="391"/>
      <c r="M8" s="391"/>
      <c r="N8" s="391"/>
      <c r="O8" s="391"/>
      <c r="P8" s="391"/>
      <c r="Q8" s="413"/>
      <c r="R8" s="413"/>
      <c r="S8" s="413"/>
      <c r="T8" s="413"/>
      <c r="U8" s="413"/>
      <c r="V8" s="413"/>
      <c r="W8" s="290"/>
      <c r="X8" s="290"/>
      <c r="Y8" s="290"/>
      <c r="AE8" s="101"/>
      <c r="AF8" s="208"/>
      <c r="AG8" s="208"/>
      <c r="AH8" s="240"/>
      <c r="AI8" s="240"/>
      <c r="AJ8" s="175"/>
      <c r="AL8" s="208"/>
      <c r="AM8" s="240"/>
      <c r="AN8" s="240"/>
      <c r="AO8" s="208"/>
      <c r="AP8" s="471">
        <v>48.66</v>
      </c>
      <c r="AQ8" s="471">
        <v>36.71</v>
      </c>
      <c r="AR8" s="471">
        <v>20.84</v>
      </c>
      <c r="AS8" s="471">
        <v>16.41</v>
      </c>
      <c r="AT8" s="471">
        <v>9</v>
      </c>
      <c r="AU8" s="471">
        <v>6.58</v>
      </c>
      <c r="AV8" s="471">
        <v>3.05</v>
      </c>
      <c r="AW8" s="471">
        <v>108.94970000000001</v>
      </c>
      <c r="AX8" s="471">
        <v>15071.19</v>
      </c>
      <c r="AY8" s="253">
        <v>4741.9160904281607</v>
      </c>
      <c r="AZ8" s="240">
        <v>90</v>
      </c>
      <c r="BA8" s="471">
        <v>19.59</v>
      </c>
      <c r="BB8" s="471">
        <v>8.98</v>
      </c>
      <c r="BC8" s="471">
        <v>3.32</v>
      </c>
      <c r="BD8" s="216"/>
      <c r="BE8" s="216"/>
      <c r="BF8" s="471">
        <v>3773.4169999999999</v>
      </c>
      <c r="BG8" s="471">
        <v>23713.93</v>
      </c>
      <c r="BH8" s="253">
        <v>159.12238081161578</v>
      </c>
      <c r="BI8" s="252"/>
      <c r="BM8" s="338"/>
      <c r="BN8" s="240"/>
      <c r="BO8" s="240"/>
      <c r="BP8" s="208"/>
      <c r="BQ8" s="121"/>
      <c r="BU8" s="254"/>
      <c r="BV8" s="240"/>
      <c r="BW8" s="240"/>
      <c r="BX8" s="240"/>
      <c r="CC8" s="254"/>
      <c r="CD8" s="240"/>
      <c r="CE8" s="240"/>
      <c r="CF8" s="240"/>
      <c r="CK8" s="254"/>
      <c r="CL8" s="240"/>
      <c r="CM8" s="240"/>
      <c r="CN8" s="240"/>
      <c r="CS8" s="254"/>
      <c r="CT8" s="240"/>
      <c r="CU8" s="240"/>
      <c r="CV8" s="240"/>
      <c r="DA8" s="254"/>
      <c r="DI8" s="254"/>
      <c r="DJ8" s="253">
        <v>13.639709999999999</v>
      </c>
      <c r="DK8" s="253">
        <v>425.58100000000002</v>
      </c>
      <c r="DL8" s="246"/>
      <c r="DO8" s="284"/>
      <c r="DP8" s="254"/>
      <c r="DQ8" s="258"/>
      <c r="DR8" s="258"/>
      <c r="DT8" s="254"/>
      <c r="DU8" s="215">
        <v>2.27</v>
      </c>
      <c r="DV8" s="244">
        <v>2.27</v>
      </c>
      <c r="DW8" s="224">
        <v>441.19324999999998</v>
      </c>
      <c r="DX8" s="225">
        <v>2835.1129999999998</v>
      </c>
      <c r="DY8" s="227"/>
      <c r="DZ8" s="253">
        <v>155.61751859626054</v>
      </c>
      <c r="EA8" s="253">
        <v>159.12238081161578</v>
      </c>
      <c r="EB8" s="253">
        <v>0.48898689738841755</v>
      </c>
      <c r="EC8" s="253"/>
      <c r="ED8" s="253">
        <v>0.39118951791073409</v>
      </c>
      <c r="EF8" s="240"/>
      <c r="EG8" s="240"/>
      <c r="EH8" s="240"/>
      <c r="EI8" s="240"/>
      <c r="EJ8" s="254"/>
      <c r="ES8" s="254"/>
    </row>
    <row r="9" spans="1:164" s="88" customFormat="1" ht="14">
      <c r="A9" s="195">
        <v>1920</v>
      </c>
      <c r="B9" s="337"/>
      <c r="C9" s="337"/>
      <c r="D9" s="337"/>
      <c r="E9" s="396"/>
      <c r="F9" s="396"/>
      <c r="G9" s="396"/>
      <c r="H9" s="391"/>
      <c r="I9" s="391"/>
      <c r="J9" s="391"/>
      <c r="K9" s="4"/>
      <c r="L9" s="4">
        <v>6.3511464726765592</v>
      </c>
      <c r="M9" s="4">
        <v>2.0141213194289058</v>
      </c>
      <c r="N9" s="4"/>
      <c r="O9" s="4"/>
      <c r="P9" s="4">
        <v>2.0141213194289058</v>
      </c>
      <c r="Q9" s="4"/>
      <c r="S9" s="4"/>
      <c r="T9" s="4"/>
      <c r="U9" s="4"/>
      <c r="V9" s="4">
        <v>0</v>
      </c>
      <c r="W9" s="290"/>
      <c r="X9" s="290"/>
      <c r="Y9" s="290"/>
      <c r="AE9" s="101"/>
      <c r="AF9" s="208"/>
      <c r="AG9" s="208"/>
      <c r="AH9" s="240"/>
      <c r="AI9" s="240"/>
      <c r="AJ9" s="175"/>
      <c r="AL9" s="208"/>
      <c r="AM9" s="240"/>
      <c r="AN9" s="240"/>
      <c r="AO9" s="208"/>
      <c r="AP9" s="471">
        <v>47.03</v>
      </c>
      <c r="AQ9" s="471">
        <v>35.369999999999997</v>
      </c>
      <c r="AR9" s="471">
        <v>19.559999999999999</v>
      </c>
      <c r="AS9" s="471">
        <v>15.6</v>
      </c>
      <c r="AT9" s="471">
        <v>8.5399999999999991</v>
      </c>
      <c r="AU9" s="471">
        <v>6.36</v>
      </c>
      <c r="AV9" s="471">
        <v>3.09</v>
      </c>
      <c r="AW9" s="471">
        <v>142.06360000000001</v>
      </c>
      <c r="AX9" s="471">
        <v>15026.72</v>
      </c>
      <c r="AY9" s="253">
        <v>6201.4606557651969</v>
      </c>
      <c r="AZ9" s="240">
        <v>85.399999999999991</v>
      </c>
      <c r="BA9" s="7">
        <v>19.445</v>
      </c>
      <c r="BB9" s="471">
        <v>8.0299999999999994</v>
      </c>
      <c r="BC9" s="471">
        <v>2.94</v>
      </c>
      <c r="BD9" s="216"/>
      <c r="BE9" s="217">
        <v>0.36612702366127026</v>
      </c>
      <c r="BF9" s="471">
        <v>4343.1139999999996</v>
      </c>
      <c r="BG9" s="471">
        <v>23896.27</v>
      </c>
      <c r="BH9" s="253">
        <v>181.74861599739205</v>
      </c>
      <c r="BI9" s="252">
        <v>80.3</v>
      </c>
      <c r="BM9" s="338"/>
      <c r="BN9" s="240"/>
      <c r="BO9" s="240"/>
      <c r="BP9" s="208"/>
      <c r="BQ9" s="121"/>
      <c r="BU9" s="254"/>
      <c r="BV9" s="240"/>
      <c r="BW9" s="240"/>
      <c r="BX9" s="240"/>
      <c r="CC9" s="254"/>
      <c r="CD9" s="240"/>
      <c r="CE9" s="240"/>
      <c r="CF9" s="240"/>
      <c r="CK9" s="254"/>
      <c r="CL9" s="240"/>
      <c r="CM9" s="240"/>
      <c r="CN9" s="240"/>
      <c r="CS9" s="254"/>
      <c r="CT9" s="240"/>
      <c r="CU9" s="240"/>
      <c r="CV9" s="240"/>
      <c r="DA9" s="254"/>
      <c r="DI9" s="254"/>
      <c r="DJ9" s="253">
        <v>13.39781</v>
      </c>
      <c r="DK9" s="253">
        <v>432.73</v>
      </c>
      <c r="DL9" s="246"/>
      <c r="DN9" s="167">
        <v>20.309999999999999</v>
      </c>
      <c r="DO9" s="253">
        <v>20.309999999999999</v>
      </c>
      <c r="DP9" s="244">
        <v>29.943412305475128</v>
      </c>
      <c r="DQ9" s="244">
        <v>24.371999999999996</v>
      </c>
      <c r="DR9" s="244"/>
      <c r="DS9" s="166">
        <v>6.34</v>
      </c>
      <c r="DT9" s="244">
        <v>6.34</v>
      </c>
      <c r="DU9" s="215">
        <v>2.04</v>
      </c>
      <c r="DV9" s="244">
        <v>2.04</v>
      </c>
      <c r="DW9" s="224">
        <v>367.27605</v>
      </c>
      <c r="DX9" s="225">
        <v>2875.8829999999998</v>
      </c>
      <c r="DY9" s="246">
        <v>22.27458109200392</v>
      </c>
      <c r="DZ9" s="253">
        <v>127.70896799348236</v>
      </c>
      <c r="EA9" s="253">
        <v>181.74861599739205</v>
      </c>
      <c r="EB9" s="253">
        <v>0.35133408662466759</v>
      </c>
      <c r="EC9" s="253"/>
      <c r="ED9" s="253">
        <v>0.28106726929973408</v>
      </c>
      <c r="EF9" s="240"/>
      <c r="EG9" s="240"/>
      <c r="EH9" s="240"/>
      <c r="EI9" s="240"/>
      <c r="EJ9" s="254"/>
      <c r="EM9" s="236"/>
      <c r="EN9" s="239"/>
      <c r="ES9" s="254"/>
    </row>
    <row r="10" spans="1:164" s="88" customFormat="1" ht="14">
      <c r="A10" s="126">
        <v>1921</v>
      </c>
      <c r="B10" s="337"/>
      <c r="C10" s="4">
        <v>7.0680203073468437</v>
      </c>
      <c r="D10" s="4">
        <v>1.4081946954339075</v>
      </c>
      <c r="E10" s="125">
        <v>445994861.06962919</v>
      </c>
      <c r="F10" s="125">
        <v>7152093.7786358669</v>
      </c>
      <c r="G10" s="253">
        <v>5.5170923993779528</v>
      </c>
      <c r="H10" s="4"/>
      <c r="I10" s="4"/>
      <c r="J10" s="4">
        <v>1.4081946954339075</v>
      </c>
      <c r="K10" s="4"/>
      <c r="L10" s="4">
        <v>6.1463629060660283</v>
      </c>
      <c r="M10" s="4">
        <v>1.9972525838673914</v>
      </c>
      <c r="N10" s="4"/>
      <c r="O10" s="4"/>
      <c r="P10" s="4">
        <v>1.9972525838673914</v>
      </c>
      <c r="Q10" s="4"/>
      <c r="R10" s="4">
        <v>11.423264378149687</v>
      </c>
      <c r="S10" s="4">
        <v>2.5416847306882384</v>
      </c>
      <c r="T10" s="4"/>
      <c r="U10" s="4"/>
      <c r="V10" s="4">
        <v>2.5416847306882384</v>
      </c>
      <c r="W10" s="290"/>
      <c r="X10" s="290"/>
      <c r="Y10" s="290"/>
      <c r="AE10" s="101"/>
      <c r="AF10" s="208"/>
      <c r="AG10" s="208"/>
      <c r="AH10" s="240"/>
      <c r="AI10" s="240"/>
      <c r="AJ10" s="175"/>
      <c r="AL10" s="208"/>
      <c r="AM10" s="240"/>
      <c r="AN10" s="240"/>
      <c r="AO10" s="208"/>
      <c r="AP10" s="471">
        <v>45.91</v>
      </c>
      <c r="AQ10" s="471">
        <v>34.21</v>
      </c>
      <c r="AR10" s="471">
        <v>18.59</v>
      </c>
      <c r="AS10" s="471">
        <v>14.66</v>
      </c>
      <c r="AT10" s="471">
        <v>8.02</v>
      </c>
      <c r="AU10" s="471">
        <v>5.95</v>
      </c>
      <c r="AV10" s="471">
        <v>2.73</v>
      </c>
      <c r="AW10" s="471">
        <v>128.2073</v>
      </c>
      <c r="AX10" s="471">
        <v>15323.12</v>
      </c>
      <c r="AY10" s="253">
        <v>5488.3389209312463</v>
      </c>
      <c r="AZ10" s="240">
        <v>80.199999999999989</v>
      </c>
      <c r="BA10" s="471"/>
      <c r="BB10" s="471">
        <v>8.08</v>
      </c>
      <c r="BC10" s="471">
        <v>2.9</v>
      </c>
      <c r="BD10" s="216"/>
      <c r="BE10" s="217">
        <v>0.3589108910891089</v>
      </c>
      <c r="BF10" s="471">
        <v>3769.732</v>
      </c>
      <c r="BG10" s="471">
        <v>22525.21</v>
      </c>
      <c r="BH10" s="253">
        <v>167.35613119700105</v>
      </c>
      <c r="BI10" s="252">
        <v>80.8</v>
      </c>
      <c r="BK10" s="121"/>
      <c r="BL10" s="121"/>
      <c r="BM10" s="338"/>
      <c r="BN10" s="240"/>
      <c r="BO10" s="240"/>
      <c r="BP10" s="208"/>
      <c r="BQ10" s="121"/>
      <c r="BU10" s="254"/>
      <c r="BV10" s="240"/>
      <c r="BW10" s="240"/>
      <c r="BX10" s="240"/>
      <c r="CC10" s="254"/>
      <c r="CD10" s="240"/>
      <c r="CE10" s="240"/>
      <c r="CF10" s="240"/>
      <c r="CK10" s="254"/>
      <c r="CL10" s="240"/>
      <c r="CM10" s="240"/>
      <c r="CN10" s="240"/>
      <c r="CS10" s="254"/>
      <c r="CT10" s="240"/>
      <c r="CU10" s="240"/>
      <c r="CV10" s="240"/>
      <c r="DA10" s="254"/>
      <c r="DF10" s="121"/>
      <c r="DG10" s="121"/>
      <c r="DI10" s="254"/>
      <c r="DJ10" s="253">
        <v>13.72555</v>
      </c>
      <c r="DK10" s="253">
        <v>440</v>
      </c>
      <c r="DL10" s="246"/>
      <c r="DN10" s="253">
        <v>21.82</v>
      </c>
      <c r="DO10" s="253">
        <v>21.82</v>
      </c>
      <c r="DP10" s="244">
        <v>32.169633505931429</v>
      </c>
      <c r="DQ10" s="244">
        <v>26.184000000000001</v>
      </c>
      <c r="DR10" s="244"/>
      <c r="DS10" s="166">
        <v>6.61</v>
      </c>
      <c r="DT10" s="244">
        <v>6.61</v>
      </c>
      <c r="DU10" s="215">
        <v>2.0699999999999998</v>
      </c>
      <c r="DV10" s="244">
        <v>2.0699999999999998</v>
      </c>
      <c r="DW10" s="224">
        <v>313.79270000000002</v>
      </c>
      <c r="DX10" s="225">
        <v>2919.8180000000002</v>
      </c>
      <c r="DY10" s="253">
        <v>21.22349438111894</v>
      </c>
      <c r="DZ10" s="253">
        <v>107.4699518942619</v>
      </c>
      <c r="EA10" s="253">
        <v>167.35613119700105</v>
      </c>
      <c r="EB10" s="253">
        <v>0.32108160939665564</v>
      </c>
      <c r="EC10" s="253"/>
      <c r="ED10" s="253">
        <v>0.25686528751732451</v>
      </c>
      <c r="EF10" s="240"/>
      <c r="EG10" s="240"/>
      <c r="EH10" s="240"/>
      <c r="EI10" s="240"/>
      <c r="EJ10" s="254"/>
      <c r="EM10" s="236"/>
      <c r="EN10" s="239"/>
      <c r="EO10" s="236"/>
      <c r="ES10" s="254"/>
    </row>
    <row r="11" spans="1:164" s="88" customFormat="1" ht="14">
      <c r="A11" s="88">
        <v>1922</v>
      </c>
      <c r="B11" s="337"/>
      <c r="C11" s="4"/>
      <c r="D11" s="4"/>
      <c r="E11" s="125">
        <v>432542936.89817786</v>
      </c>
      <c r="F11" s="125">
        <v>7225314.5807782775</v>
      </c>
      <c r="G11" s="253"/>
      <c r="H11" s="4"/>
      <c r="I11" s="4"/>
      <c r="J11" s="4"/>
      <c r="K11" s="4"/>
      <c r="L11" s="4"/>
      <c r="M11" s="4"/>
      <c r="N11" s="4"/>
      <c r="O11" s="4"/>
      <c r="P11" s="4"/>
      <c r="Q11" s="4"/>
      <c r="R11" s="4">
        <v>11.827856821793761</v>
      </c>
      <c r="S11" s="4">
        <v>2.614915694870005</v>
      </c>
      <c r="T11" s="4"/>
      <c r="U11" s="4"/>
      <c r="V11" s="4"/>
      <c r="W11" s="290"/>
      <c r="X11" s="290"/>
      <c r="Y11" s="290"/>
      <c r="AE11" s="101"/>
      <c r="AF11" s="208"/>
      <c r="AG11" s="208"/>
      <c r="AH11" s="240"/>
      <c r="AI11" s="240"/>
      <c r="AJ11" s="175"/>
      <c r="AL11" s="208"/>
      <c r="AM11" s="240"/>
      <c r="AN11" s="240"/>
      <c r="AO11" s="208"/>
      <c r="AP11" s="471">
        <v>47.66</v>
      </c>
      <c r="AQ11" s="471">
        <v>35.880000000000003</v>
      </c>
      <c r="AR11" s="471">
        <v>20.6</v>
      </c>
      <c r="AS11" s="471">
        <v>16.350000000000001</v>
      </c>
      <c r="AT11" s="471">
        <v>8.85</v>
      </c>
      <c r="AU11" s="471">
        <v>6.55</v>
      </c>
      <c r="AV11" s="471">
        <v>2.96</v>
      </c>
      <c r="AW11" s="471">
        <v>128.34</v>
      </c>
      <c r="AX11" s="471">
        <v>15452.52</v>
      </c>
      <c r="AY11" s="253">
        <v>5448.0124523378709</v>
      </c>
      <c r="AZ11" s="240">
        <v>88.5</v>
      </c>
      <c r="BA11" s="471"/>
      <c r="BB11" s="471">
        <v>9.07</v>
      </c>
      <c r="BC11" s="471">
        <v>3.23</v>
      </c>
      <c r="BD11" s="216"/>
      <c r="BE11" s="217">
        <v>0.35611907386990077</v>
      </c>
      <c r="BF11" s="471">
        <v>3473.5120000000002</v>
      </c>
      <c r="BG11" s="471">
        <v>22778.25</v>
      </c>
      <c r="BH11" s="253">
        <v>152.49248735087198</v>
      </c>
      <c r="BI11" s="252">
        <v>90.7</v>
      </c>
      <c r="BJ11" s="121"/>
      <c r="BK11" s="121"/>
      <c r="BL11" s="121"/>
      <c r="BM11" s="338"/>
      <c r="BN11" s="240"/>
      <c r="BO11" s="240"/>
      <c r="BP11" s="208"/>
      <c r="BQ11" s="121"/>
      <c r="BU11" s="254"/>
      <c r="BV11" s="240"/>
      <c r="BW11" s="240"/>
      <c r="BX11" s="240"/>
      <c r="CC11" s="254"/>
      <c r="CD11" s="240"/>
      <c r="CE11" s="240"/>
      <c r="CF11" s="240"/>
      <c r="CK11" s="254"/>
      <c r="CL11" s="240"/>
      <c r="CM11" s="240"/>
      <c r="CN11" s="240"/>
      <c r="CS11" s="254"/>
      <c r="CT11" s="240"/>
      <c r="CU11" s="240"/>
      <c r="CV11" s="240"/>
      <c r="DA11" s="254"/>
      <c r="DF11" s="121"/>
      <c r="DG11" s="121"/>
      <c r="DH11" s="121"/>
      <c r="DI11" s="254"/>
      <c r="DJ11" s="253">
        <v>14.427770000000001</v>
      </c>
      <c r="DK11" s="253">
        <v>447.392</v>
      </c>
      <c r="DL11" s="246"/>
      <c r="DN11" s="253">
        <v>19.22</v>
      </c>
      <c r="DO11" s="253">
        <v>19.22</v>
      </c>
      <c r="DP11" s="244">
        <v>28.336404948854355</v>
      </c>
      <c r="DQ11" s="244">
        <v>23.063999999999997</v>
      </c>
      <c r="DR11" s="244"/>
      <c r="DS11" s="166">
        <v>5.85</v>
      </c>
      <c r="DT11" s="244">
        <v>5.85</v>
      </c>
      <c r="DU11" s="215">
        <v>1.7</v>
      </c>
      <c r="DV11" s="244">
        <v>1.7</v>
      </c>
      <c r="DW11" s="224">
        <v>370.11901999999998</v>
      </c>
      <c r="DX11" s="225">
        <v>3005.931</v>
      </c>
      <c r="DY11" s="253">
        <v>23.617820540481578</v>
      </c>
      <c r="DZ11" s="253">
        <v>123.12957948801883</v>
      </c>
      <c r="EA11" s="253">
        <v>152.49248735087198</v>
      </c>
      <c r="EB11" s="253">
        <v>0.40372342804242006</v>
      </c>
      <c r="EC11" s="253"/>
      <c r="ED11" s="253">
        <v>0.32297874243393609</v>
      </c>
      <c r="EF11" s="240"/>
      <c r="EG11" s="240"/>
      <c r="EH11" s="240"/>
      <c r="EI11" s="240"/>
      <c r="EJ11" s="254"/>
      <c r="EM11" s="236"/>
      <c r="EN11" s="239"/>
      <c r="EO11" s="236"/>
      <c r="ES11" s="254"/>
      <c r="FA11" s="100">
        <v>12.723611714468921</v>
      </c>
      <c r="FB11" s="362">
        <v>5.6612400461993095</v>
      </c>
      <c r="FC11" s="377">
        <v>23230.2</v>
      </c>
      <c r="FD11" s="377">
        <v>124160</v>
      </c>
      <c r="FE11" s="9">
        <v>1.1711244674119063</v>
      </c>
      <c r="FF11" s="9">
        <v>5.2107977536414918</v>
      </c>
    </row>
    <row r="12" spans="1:164" s="88" customFormat="1" ht="14">
      <c r="A12" s="126">
        <v>1923</v>
      </c>
      <c r="B12" s="337"/>
      <c r="C12" s="4"/>
      <c r="D12" s="4"/>
      <c r="E12" s="125">
        <v>450192370.26181811</v>
      </c>
      <c r="F12" s="125">
        <v>7303934.6195162963</v>
      </c>
      <c r="G12" s="253"/>
      <c r="H12" s="4"/>
      <c r="I12" s="4"/>
      <c r="J12" s="4"/>
      <c r="K12" s="4"/>
      <c r="L12" s="4"/>
      <c r="M12" s="4"/>
      <c r="N12" s="4"/>
      <c r="O12" s="4"/>
      <c r="P12" s="4"/>
      <c r="Q12" s="4"/>
      <c r="R12" s="4">
        <v>12.438947656597577</v>
      </c>
      <c r="S12" s="4">
        <v>2.7189842572429921</v>
      </c>
      <c r="T12" s="4"/>
      <c r="U12" s="4"/>
      <c r="V12" s="4"/>
      <c r="W12" s="290"/>
      <c r="X12" s="290"/>
      <c r="Y12" s="290"/>
      <c r="AE12" s="101"/>
      <c r="AF12" s="208"/>
      <c r="AG12" s="208"/>
      <c r="AH12" s="240"/>
      <c r="AI12" s="240"/>
      <c r="AJ12" s="175"/>
      <c r="AL12" s="208"/>
      <c r="AM12" s="240"/>
      <c r="AN12" s="240"/>
      <c r="AO12" s="208"/>
      <c r="AP12" s="471">
        <v>49.68</v>
      </c>
      <c r="AQ12" s="471">
        <v>37.89</v>
      </c>
      <c r="AR12" s="471">
        <v>23.05</v>
      </c>
      <c r="AS12" s="471">
        <v>18.52</v>
      </c>
      <c r="AT12" s="471">
        <v>10.09</v>
      </c>
      <c r="AU12" s="471">
        <v>7.42</v>
      </c>
      <c r="AV12" s="471">
        <v>3.36</v>
      </c>
      <c r="AW12" s="471">
        <v>156.714</v>
      </c>
      <c r="AX12" s="471">
        <v>15608.58</v>
      </c>
      <c r="AY12" s="253">
        <v>6585.9703636077084</v>
      </c>
      <c r="AZ12" s="240">
        <v>100.9</v>
      </c>
      <c r="BA12" s="471"/>
      <c r="BB12" s="471">
        <v>9.2899999999999991</v>
      </c>
      <c r="BC12" s="471">
        <v>3.34</v>
      </c>
      <c r="BD12" s="216"/>
      <c r="BE12" s="217">
        <v>0.35952637244348762</v>
      </c>
      <c r="BF12" s="471">
        <v>3434.1210000000001</v>
      </c>
      <c r="BG12" s="471">
        <v>22996.55</v>
      </c>
      <c r="BH12" s="253">
        <v>149.3320084969267</v>
      </c>
      <c r="BI12" s="252">
        <v>92.899999999999991</v>
      </c>
      <c r="BJ12" s="121"/>
      <c r="BK12" s="121"/>
      <c r="BL12" s="121"/>
      <c r="BM12" s="338"/>
      <c r="BN12" s="240"/>
      <c r="BO12" s="240"/>
      <c r="BP12" s="208"/>
      <c r="BQ12" s="121"/>
      <c r="BU12" s="254"/>
      <c r="BV12" s="240"/>
      <c r="BW12" s="240"/>
      <c r="BX12" s="240"/>
      <c r="CC12" s="254"/>
      <c r="CD12" s="240"/>
      <c r="CE12" s="240"/>
      <c r="CF12" s="240"/>
      <c r="CK12" s="254"/>
      <c r="CL12" s="240"/>
      <c r="CM12" s="240"/>
      <c r="CN12" s="240"/>
      <c r="CS12" s="254"/>
      <c r="CT12" s="240"/>
      <c r="CU12" s="240"/>
      <c r="CV12" s="240"/>
      <c r="DA12" s="254"/>
      <c r="DF12" s="121"/>
      <c r="DG12" s="121"/>
      <c r="DH12" s="121"/>
      <c r="DI12" s="254"/>
      <c r="DJ12" s="253">
        <v>14.57081</v>
      </c>
      <c r="DK12" s="253">
        <v>454.90899999999999</v>
      </c>
      <c r="DL12" s="246"/>
      <c r="DN12" s="253">
        <v>19.53</v>
      </c>
      <c r="DO12" s="253">
        <v>19.53</v>
      </c>
      <c r="DP12" s="244">
        <v>28.793443738352011</v>
      </c>
      <c r="DQ12" s="244">
        <v>23.436</v>
      </c>
      <c r="DR12" s="244"/>
      <c r="DS12" s="166">
        <v>6.03</v>
      </c>
      <c r="DT12" s="244">
        <v>6.03</v>
      </c>
      <c r="DU12" s="215">
        <v>1.95</v>
      </c>
      <c r="DV12" s="244">
        <v>1.95</v>
      </c>
      <c r="DW12" s="224">
        <v>395.17268999999999</v>
      </c>
      <c r="DX12" s="225">
        <v>3097.7919999999999</v>
      </c>
      <c r="DY12" s="253">
        <v>25.755446278910881</v>
      </c>
      <c r="DZ12" s="253">
        <v>127.56592114641654</v>
      </c>
      <c r="EA12" s="253">
        <v>149.3320084969267</v>
      </c>
      <c r="EB12" s="253">
        <v>0.4271218288376597</v>
      </c>
      <c r="EC12" s="253"/>
      <c r="ED12" s="253">
        <v>0.34169746307012777</v>
      </c>
      <c r="EF12" s="240"/>
      <c r="EG12" s="240"/>
      <c r="EH12" s="240"/>
      <c r="EI12" s="240"/>
      <c r="EJ12" s="254"/>
      <c r="EM12" s="236"/>
      <c r="EN12" s="239"/>
      <c r="EO12" s="236"/>
      <c r="ES12" s="254"/>
      <c r="FA12" s="100">
        <v>13.391991935573238</v>
      </c>
      <c r="FB12" s="362">
        <v>5.9058011211610646</v>
      </c>
      <c r="FC12" s="377">
        <v>21644</v>
      </c>
      <c r="FD12" s="377">
        <v>125440</v>
      </c>
      <c r="FE12" s="9">
        <v>1.1608165820436442</v>
      </c>
      <c r="FF12" s="9">
        <v>5.1191427717972706</v>
      </c>
      <c r="FG12" s="9"/>
      <c r="FH12" s="9"/>
    </row>
    <row r="13" spans="1:164" s="88" customFormat="1" ht="14">
      <c r="A13" s="126">
        <v>1924</v>
      </c>
      <c r="B13" s="337"/>
      <c r="C13" s="4"/>
      <c r="D13" s="4"/>
      <c r="E13" s="125">
        <v>443731212.88764989</v>
      </c>
      <c r="F13" s="125">
        <v>7387264.0399463288</v>
      </c>
      <c r="G13" s="253"/>
      <c r="H13" s="4"/>
      <c r="I13" s="4"/>
      <c r="J13" s="4"/>
      <c r="K13" s="4"/>
      <c r="L13" s="4"/>
      <c r="M13" s="4"/>
      <c r="N13" s="4"/>
      <c r="O13" s="4"/>
      <c r="P13" s="4"/>
      <c r="Q13" s="4"/>
      <c r="R13" s="4">
        <v>11.789741184874305</v>
      </c>
      <c r="S13" s="4">
        <v>2.4807099949062605</v>
      </c>
      <c r="T13" s="4"/>
      <c r="U13" s="4"/>
      <c r="V13" s="4"/>
      <c r="W13" s="290"/>
      <c r="X13" s="290"/>
      <c r="Y13" s="290"/>
      <c r="AE13" s="101"/>
      <c r="AF13" s="208"/>
      <c r="AG13" s="208"/>
      <c r="AH13" s="240"/>
      <c r="AI13" s="240"/>
      <c r="AJ13" s="175"/>
      <c r="AL13" s="208"/>
      <c r="AM13" s="240"/>
      <c r="AN13" s="240"/>
      <c r="AO13" s="208"/>
      <c r="AP13" s="471">
        <v>47.71</v>
      </c>
      <c r="AQ13" s="471">
        <v>36.130000000000003</v>
      </c>
      <c r="AR13" s="471">
        <v>21.2</v>
      </c>
      <c r="AS13" s="471">
        <v>16.78</v>
      </c>
      <c r="AT13" s="471">
        <v>8.9700000000000006</v>
      </c>
      <c r="AU13" s="471">
        <v>6.53</v>
      </c>
      <c r="AV13" s="471">
        <v>2.86</v>
      </c>
      <c r="AW13" s="471">
        <v>177.74449999999999</v>
      </c>
      <c r="AX13" s="471">
        <v>15802.74</v>
      </c>
      <c r="AY13" s="253">
        <v>7378.0084331261542</v>
      </c>
      <c r="AZ13" s="240">
        <v>89.7</v>
      </c>
      <c r="BA13" s="471"/>
      <c r="BB13" s="471">
        <v>9.0500000000000007</v>
      </c>
      <c r="BC13" s="471">
        <v>3.23</v>
      </c>
      <c r="BD13" s="216"/>
      <c r="BE13" s="217">
        <v>0.35690607734806629</v>
      </c>
      <c r="BF13" s="471">
        <v>3552.6350000000002</v>
      </c>
      <c r="BG13" s="471">
        <v>23262.48</v>
      </c>
      <c r="BH13" s="253">
        <v>152.71952947407155</v>
      </c>
      <c r="BI13" s="252">
        <v>90.5</v>
      </c>
      <c r="BJ13" s="121"/>
      <c r="BK13" s="121"/>
      <c r="BL13" s="121"/>
      <c r="BM13" s="338"/>
      <c r="BN13" s="240"/>
      <c r="BO13" s="240"/>
      <c r="BP13" s="208"/>
      <c r="BQ13" s="121"/>
      <c r="BU13" s="254"/>
      <c r="BV13" s="240"/>
      <c r="BW13" s="240"/>
      <c r="BX13" s="240"/>
      <c r="CC13" s="254"/>
      <c r="CD13" s="240"/>
      <c r="CE13" s="240"/>
      <c r="CF13" s="240"/>
      <c r="CK13" s="254"/>
      <c r="CL13" s="240"/>
      <c r="CM13" s="240"/>
      <c r="CN13" s="240"/>
      <c r="CS13" s="254"/>
      <c r="CT13" s="240"/>
      <c r="CU13" s="240"/>
      <c r="CV13" s="240"/>
      <c r="DA13" s="254"/>
      <c r="DF13" s="121"/>
      <c r="DG13" s="121"/>
      <c r="DH13" s="121"/>
      <c r="DI13" s="254"/>
      <c r="DJ13" s="253">
        <v>12.508179999999999</v>
      </c>
      <c r="DK13" s="253">
        <v>462.55099999999999</v>
      </c>
      <c r="DL13" s="246"/>
      <c r="DN13" s="253">
        <v>19.97</v>
      </c>
      <c r="DO13" s="253">
        <v>19.97</v>
      </c>
      <c r="DP13" s="244">
        <v>29.442143955703511</v>
      </c>
      <c r="DQ13" s="244">
        <v>23.963999999999999</v>
      </c>
      <c r="DR13" s="244"/>
      <c r="DS13" s="166">
        <v>6.22</v>
      </c>
      <c r="DT13" s="244">
        <v>6.22</v>
      </c>
      <c r="DU13" s="215">
        <v>2.0699999999999998</v>
      </c>
      <c r="DV13" s="244">
        <v>2.0699999999999998</v>
      </c>
      <c r="DW13" s="224">
        <v>409.38753000000003</v>
      </c>
      <c r="DX13" s="225">
        <v>3188.6779999999999</v>
      </c>
      <c r="DY13" s="253">
        <v>26.145066821998299</v>
      </c>
      <c r="DZ13" s="253">
        <v>128.38785540590806</v>
      </c>
      <c r="EA13" s="253">
        <v>152.71952947407155</v>
      </c>
      <c r="EB13" s="253">
        <v>0.42033869488743258</v>
      </c>
      <c r="EC13" s="253">
        <v>0.41287820015515903</v>
      </c>
      <c r="ED13" s="253">
        <v>0.33627095590994599</v>
      </c>
      <c r="EF13" s="240"/>
      <c r="EG13" s="240"/>
      <c r="EH13" s="240"/>
      <c r="EI13" s="240"/>
      <c r="EJ13" s="254"/>
      <c r="EM13" s="236"/>
      <c r="EN13" s="239"/>
      <c r="EO13" s="236"/>
      <c r="ES13" s="254"/>
      <c r="FA13" s="100">
        <v>11.458493909020383</v>
      </c>
      <c r="FB13" s="362">
        <v>5.373628556719579</v>
      </c>
      <c r="FC13" s="377">
        <v>24285.1</v>
      </c>
      <c r="FD13" s="377">
        <v>126680</v>
      </c>
      <c r="FE13" s="9">
        <v>1.0790328161902787</v>
      </c>
      <c r="FF13" s="9">
        <v>5.0602824426629596</v>
      </c>
    </row>
    <row r="14" spans="1:164" s="88" customFormat="1" ht="14">
      <c r="A14" s="126">
        <v>1925</v>
      </c>
      <c r="B14" s="337"/>
      <c r="C14" s="4"/>
      <c r="D14" s="4"/>
      <c r="E14" s="125">
        <v>460201137.28062677</v>
      </c>
      <c r="F14" s="125">
        <v>7479018.9959938051</v>
      </c>
      <c r="G14" s="253"/>
      <c r="H14" s="4"/>
      <c r="I14" s="4"/>
      <c r="J14" s="4"/>
      <c r="K14" s="4"/>
      <c r="L14" s="4"/>
      <c r="M14" s="4"/>
      <c r="N14" s="4"/>
      <c r="O14" s="4"/>
      <c r="P14" s="4"/>
      <c r="Q14" s="4"/>
      <c r="R14" s="4">
        <v>10.101848435602742</v>
      </c>
      <c r="S14" s="4">
        <v>2.1776276558991756</v>
      </c>
      <c r="T14" s="4"/>
      <c r="U14" s="4"/>
      <c r="V14" s="4"/>
      <c r="W14" s="290"/>
      <c r="X14" s="290"/>
      <c r="Y14" s="290"/>
      <c r="AE14" s="101"/>
      <c r="AF14" s="208"/>
      <c r="AG14" s="208"/>
      <c r="AH14" s="240"/>
      <c r="AI14" s="240"/>
      <c r="AJ14" s="175"/>
      <c r="AL14" s="208"/>
      <c r="AM14" s="240"/>
      <c r="AN14" s="240"/>
      <c r="AO14" s="208"/>
      <c r="AP14" s="471">
        <v>46.89</v>
      </c>
      <c r="AQ14" s="471">
        <v>35.29</v>
      </c>
      <c r="AR14" s="471">
        <v>20.420000000000002</v>
      </c>
      <c r="AS14" s="471">
        <v>15.94</v>
      </c>
      <c r="AT14" s="471">
        <v>8.2899999999999991</v>
      </c>
      <c r="AU14" s="471">
        <v>6</v>
      </c>
      <c r="AV14" s="471">
        <v>2.65</v>
      </c>
      <c r="AW14" s="471">
        <v>196.5531</v>
      </c>
      <c r="AX14" s="471">
        <v>16000.92</v>
      </c>
      <c r="AY14" s="253">
        <v>8057.685546624818</v>
      </c>
      <c r="AZ14" s="240">
        <v>82.899999999999991</v>
      </c>
      <c r="BA14" s="471"/>
      <c r="BB14" s="471">
        <v>8.7899999999999991</v>
      </c>
      <c r="BC14" s="471">
        <v>3.13</v>
      </c>
      <c r="BD14" s="216"/>
      <c r="BE14" s="217">
        <v>0.35608646188850968</v>
      </c>
      <c r="BF14" s="471">
        <v>3635.4</v>
      </c>
      <c r="BG14" s="471">
        <v>23436.240000000002</v>
      </c>
      <c r="BH14" s="253">
        <v>155.11873918341851</v>
      </c>
      <c r="BI14" s="252">
        <v>87.899999999999991</v>
      </c>
      <c r="BJ14" s="121"/>
      <c r="BK14" s="121"/>
      <c r="BL14" s="121"/>
      <c r="BM14" s="338"/>
      <c r="BN14" s="240"/>
      <c r="BO14" s="240"/>
      <c r="BP14" s="208"/>
      <c r="BQ14" s="121"/>
      <c r="BU14" s="254"/>
      <c r="BV14" s="240"/>
      <c r="BW14" s="240"/>
      <c r="BX14" s="240"/>
      <c r="CC14" s="254"/>
      <c r="CD14" s="240"/>
      <c r="CE14" s="240"/>
      <c r="CF14" s="240"/>
      <c r="CK14" s="254"/>
      <c r="CL14" s="240"/>
      <c r="CM14" s="240"/>
      <c r="CN14" s="240"/>
      <c r="CS14" s="254"/>
      <c r="CT14" s="240"/>
      <c r="CU14" s="240"/>
      <c r="CV14" s="240"/>
      <c r="DA14" s="254"/>
      <c r="DF14" s="121"/>
      <c r="DG14" s="121"/>
      <c r="DH14" s="121"/>
      <c r="DI14" s="254"/>
      <c r="DJ14" s="253">
        <v>12.03618</v>
      </c>
      <c r="DK14" s="253">
        <v>470.322</v>
      </c>
      <c r="DL14" s="246"/>
      <c r="DN14" s="253">
        <v>20.61</v>
      </c>
      <c r="DO14" s="253">
        <v>20.61</v>
      </c>
      <c r="DP14" s="244">
        <v>30.385707908214791</v>
      </c>
      <c r="DQ14" s="244">
        <v>24.731999999999999</v>
      </c>
      <c r="DR14" s="244"/>
      <c r="DS14" s="166">
        <v>6.43</v>
      </c>
      <c r="DT14" s="244">
        <v>6.43</v>
      </c>
      <c r="DU14" s="215">
        <v>1.98</v>
      </c>
      <c r="DV14" s="244">
        <v>1.98</v>
      </c>
      <c r="DW14" s="224">
        <v>421.29246999999998</v>
      </c>
      <c r="DX14" s="225">
        <v>3279.0059999999999</v>
      </c>
      <c r="DY14" s="253">
        <v>26.629204729642371</v>
      </c>
      <c r="DZ14" s="253">
        <v>128.4817624609409</v>
      </c>
      <c r="EA14" s="253">
        <v>155.11873918341848</v>
      </c>
      <c r="EB14" s="253">
        <v>0.41414004245166997</v>
      </c>
      <c r="EC14" s="253">
        <v>0.41890694239290999</v>
      </c>
      <c r="ED14" s="253">
        <v>0.33131203396133602</v>
      </c>
      <c r="EF14" s="240"/>
      <c r="EG14" s="240"/>
      <c r="EH14" s="240"/>
      <c r="EI14" s="240"/>
      <c r="EJ14" s="254"/>
      <c r="EM14" s="236"/>
      <c r="EN14" s="239"/>
      <c r="EO14" s="236"/>
      <c r="ES14" s="254"/>
      <c r="FA14" s="100">
        <v>12.38073515322413</v>
      </c>
      <c r="FB14" s="362">
        <v>5.3883875314350043</v>
      </c>
      <c r="FC14" s="377">
        <v>24056.2</v>
      </c>
      <c r="FD14" s="377">
        <v>127960</v>
      </c>
      <c r="FE14" s="9">
        <v>1.1256537232504025</v>
      </c>
      <c r="FF14" s="9">
        <v>4.8991101190758624</v>
      </c>
    </row>
    <row r="15" spans="1:164" s="88" customFormat="1" ht="14">
      <c r="A15" s="126">
        <v>1926</v>
      </c>
      <c r="B15" s="337"/>
      <c r="C15" s="4">
        <v>8.7634582269253478</v>
      </c>
      <c r="D15" s="368">
        <v>2.4554283532862349</v>
      </c>
      <c r="E15" s="125">
        <v>454697714.31762463</v>
      </c>
      <c r="F15" s="125">
        <v>7574014.1288906112</v>
      </c>
      <c r="G15" s="253">
        <v>8.9198040609245179</v>
      </c>
      <c r="H15" s="4"/>
      <c r="I15" s="4"/>
      <c r="J15" s="368">
        <v>2.4554283532862349</v>
      </c>
      <c r="K15" s="4"/>
      <c r="L15" s="4">
        <v>6.5584156493849388</v>
      </c>
      <c r="M15" s="393">
        <v>2.2340479195934213</v>
      </c>
      <c r="O15" s="4"/>
      <c r="P15" s="4">
        <v>2.2340479195934213</v>
      </c>
      <c r="Q15" s="4"/>
      <c r="R15" s="4">
        <v>13.434850664471991</v>
      </c>
      <c r="S15" s="4">
        <v>2.8899720863524969</v>
      </c>
      <c r="T15" s="413"/>
      <c r="U15" s="4"/>
      <c r="V15" s="4">
        <v>2.8899720863524969</v>
      </c>
      <c r="W15" s="290"/>
      <c r="X15" s="290"/>
      <c r="Y15" s="290"/>
      <c r="AE15" s="101"/>
      <c r="AF15" s="208"/>
      <c r="AG15" s="208"/>
      <c r="AH15" s="240"/>
      <c r="AI15" s="240"/>
      <c r="AJ15" s="175"/>
      <c r="AL15" s="208"/>
      <c r="AM15" s="240"/>
      <c r="AN15" s="240"/>
      <c r="AO15" s="208"/>
      <c r="AP15" s="471">
        <v>45.12</v>
      </c>
      <c r="AQ15" s="471">
        <v>34.700000000000003</v>
      </c>
      <c r="AR15" s="471">
        <v>19.95</v>
      </c>
      <c r="AS15" s="471">
        <v>15.62</v>
      </c>
      <c r="AT15" s="471">
        <v>8.16</v>
      </c>
      <c r="AU15" s="471">
        <v>5.95</v>
      </c>
      <c r="AV15" s="471">
        <v>2.76</v>
      </c>
      <c r="AW15" s="471">
        <v>246.9597</v>
      </c>
      <c r="AX15" s="471">
        <v>16146.57</v>
      </c>
      <c r="AY15" s="253">
        <v>10032.777483570815</v>
      </c>
      <c r="AZ15" s="240">
        <v>81.599999999999994</v>
      </c>
      <c r="BA15" s="471"/>
      <c r="BB15" s="471">
        <v>8.67</v>
      </c>
      <c r="BC15" s="471">
        <v>3.07</v>
      </c>
      <c r="BD15" s="216"/>
      <c r="BE15" s="217">
        <v>0.35409457900807378</v>
      </c>
      <c r="BF15" s="471">
        <v>3628.4879999999998</v>
      </c>
      <c r="BG15" s="471">
        <v>23626.29</v>
      </c>
      <c r="BH15" s="253">
        <v>153.57840778217823</v>
      </c>
      <c r="BI15" s="252">
        <v>86.7</v>
      </c>
      <c r="BJ15" s="121"/>
      <c r="BK15" s="121"/>
      <c r="BL15" s="121"/>
      <c r="BM15" s="338"/>
      <c r="BN15" s="240"/>
      <c r="BO15" s="240"/>
      <c r="BP15" s="208"/>
      <c r="BQ15" s="121"/>
      <c r="BU15" s="254"/>
      <c r="BV15" s="240"/>
      <c r="BW15" s="240"/>
      <c r="BX15" s="240"/>
      <c r="CC15" s="254"/>
      <c r="CD15" s="240"/>
      <c r="CE15" s="240"/>
      <c r="CF15" s="240"/>
      <c r="CK15" s="254"/>
      <c r="CL15" s="240"/>
      <c r="CM15" s="240"/>
      <c r="CN15" s="240"/>
      <c r="CS15" s="254"/>
      <c r="CT15" s="240"/>
      <c r="CU15" s="240"/>
      <c r="CV15" s="240"/>
      <c r="DA15" s="254"/>
      <c r="DF15" s="121"/>
      <c r="DG15" s="121"/>
      <c r="DH15" s="121"/>
      <c r="DI15" s="254"/>
      <c r="DJ15" s="253">
        <v>14.160209999999999</v>
      </c>
      <c r="DK15" s="253">
        <v>478.22300000000001</v>
      </c>
      <c r="DL15" s="246"/>
      <c r="DN15" s="253">
        <v>20.2</v>
      </c>
      <c r="DO15" s="253">
        <v>20.2</v>
      </c>
      <c r="DP15" s="244">
        <v>29.781237251137252</v>
      </c>
      <c r="DQ15" s="244">
        <v>24.24</v>
      </c>
      <c r="DR15" s="244"/>
      <c r="DS15" s="166">
        <v>6.36</v>
      </c>
      <c r="DT15" s="244">
        <v>6.36</v>
      </c>
      <c r="DU15" s="215">
        <v>1.9</v>
      </c>
      <c r="DV15" s="244">
        <v>1.9</v>
      </c>
      <c r="DW15" s="224">
        <v>443.50315999999998</v>
      </c>
      <c r="DX15" s="225">
        <v>3370.8870000000002</v>
      </c>
      <c r="DY15" s="253">
        <v>27.242658328567423</v>
      </c>
      <c r="DZ15" s="253">
        <v>131.56868207092077</v>
      </c>
      <c r="EA15" s="253">
        <v>153.57840778217823</v>
      </c>
      <c r="EB15" s="253">
        <v>0.42834368441143733</v>
      </c>
      <c r="EC15" s="253">
        <v>0.445840355446606</v>
      </c>
      <c r="ED15" s="253">
        <v>0.34267494752914995</v>
      </c>
      <c r="EF15" s="240"/>
      <c r="EG15" s="240"/>
      <c r="EH15" s="240"/>
      <c r="EI15" s="240"/>
      <c r="EJ15" s="254"/>
      <c r="EM15" s="236"/>
      <c r="EN15" s="239"/>
      <c r="EO15" s="236"/>
      <c r="ES15" s="254"/>
      <c r="FA15" s="100">
        <v>12.894016675346746</v>
      </c>
      <c r="FB15" s="362">
        <v>5.5732808972009629</v>
      </c>
      <c r="FC15" s="377">
        <v>23945.599999999999</v>
      </c>
      <c r="FD15" s="377">
        <v>129280</v>
      </c>
      <c r="FE15" s="9">
        <v>1.1666008740632314</v>
      </c>
      <c r="FF15" s="9">
        <v>5.042489497090485</v>
      </c>
    </row>
    <row r="16" spans="1:164" s="88" customFormat="1" ht="14">
      <c r="A16" s="126">
        <v>1927</v>
      </c>
      <c r="B16" s="337"/>
      <c r="C16" s="4">
        <v>8.1689128290555413</v>
      </c>
      <c r="D16" s="368">
        <v>2.2900212860215921</v>
      </c>
      <c r="E16" s="125">
        <v>518251208.71796823</v>
      </c>
      <c r="F16" s="125">
        <v>7671763.3211808968</v>
      </c>
      <c r="G16" s="253">
        <v>6.9812861594350597</v>
      </c>
      <c r="H16" s="4"/>
      <c r="I16" s="4"/>
      <c r="J16" s="368">
        <v>2.2900212860215921</v>
      </c>
      <c r="K16" s="4"/>
      <c r="L16" s="4">
        <v>6.4225006012359929</v>
      </c>
      <c r="M16" s="393">
        <v>2.1403176093717273</v>
      </c>
      <c r="O16" s="4"/>
      <c r="P16" s="4">
        <v>2.1403176093717273</v>
      </c>
      <c r="Q16" s="4"/>
      <c r="R16" s="4">
        <v>9.8036653243407432</v>
      </c>
      <c r="S16" s="4">
        <v>2.0782583562576931</v>
      </c>
      <c r="T16" s="413"/>
      <c r="U16" s="4"/>
      <c r="V16" s="4">
        <v>2.0782583562576931</v>
      </c>
      <c r="W16" s="290"/>
      <c r="X16" s="290"/>
      <c r="Y16" s="290"/>
      <c r="AE16" s="101"/>
      <c r="AF16" s="208"/>
      <c r="AG16" s="208"/>
      <c r="AH16" s="240"/>
      <c r="AI16" s="240"/>
      <c r="AJ16" s="175"/>
      <c r="AL16" s="208"/>
      <c r="AM16" s="240"/>
      <c r="AN16" s="240"/>
      <c r="AO16" s="208"/>
      <c r="AP16" s="471">
        <v>46.65</v>
      </c>
      <c r="AQ16" s="471">
        <v>36.090000000000003</v>
      </c>
      <c r="AR16" s="471">
        <v>20.79</v>
      </c>
      <c r="AS16" s="471">
        <v>16.420000000000002</v>
      </c>
      <c r="AT16" s="471">
        <v>8.7799999999999994</v>
      </c>
      <c r="AU16" s="471">
        <v>6.44</v>
      </c>
      <c r="AV16" s="471">
        <v>2.97</v>
      </c>
      <c r="AW16" s="471">
        <v>250.7028</v>
      </c>
      <c r="AX16" s="471">
        <v>16253.64</v>
      </c>
      <c r="AY16" s="253">
        <v>10117.74941364519</v>
      </c>
      <c r="AZ16" s="240">
        <v>87.8</v>
      </c>
      <c r="BA16" s="471"/>
      <c r="BB16" s="471">
        <v>8.49</v>
      </c>
      <c r="BC16" s="471">
        <v>3.01</v>
      </c>
      <c r="BD16" s="216"/>
      <c r="BE16" s="217">
        <v>0.35453474676089514</v>
      </c>
      <c r="BF16" s="471">
        <v>3760.857</v>
      </c>
      <c r="BG16" s="471">
        <v>23811.86</v>
      </c>
      <c r="BH16" s="253">
        <v>157.94049687844628</v>
      </c>
      <c r="BI16" s="252">
        <v>84.9</v>
      </c>
      <c r="BJ16" s="121"/>
      <c r="BK16" s="121"/>
      <c r="BL16" s="121"/>
      <c r="BM16" s="338"/>
      <c r="BN16" s="240"/>
      <c r="BO16" s="240"/>
      <c r="BP16" s="208"/>
      <c r="BQ16" s="121"/>
      <c r="BU16" s="254"/>
      <c r="BV16" s="240"/>
      <c r="BW16" s="240"/>
      <c r="BX16" s="240"/>
      <c r="CC16" s="254"/>
      <c r="CD16" s="240"/>
      <c r="CE16" s="240"/>
      <c r="CF16" s="240"/>
      <c r="CK16" s="254"/>
      <c r="CL16" s="240"/>
      <c r="CM16" s="240"/>
      <c r="CN16" s="240"/>
      <c r="CS16" s="254"/>
      <c r="CT16" s="240"/>
      <c r="CU16" s="240"/>
      <c r="CV16" s="240"/>
      <c r="DA16" s="254"/>
      <c r="DF16" s="121"/>
      <c r="DG16" s="121"/>
      <c r="DH16" s="121"/>
      <c r="DI16" s="254"/>
      <c r="DJ16" s="253">
        <v>16.402239999999999</v>
      </c>
      <c r="DK16" s="253">
        <v>492.33100000000002</v>
      </c>
      <c r="DL16" s="246"/>
      <c r="DN16" s="253">
        <v>19.989999999999998</v>
      </c>
      <c r="DO16" s="253">
        <v>19.989999999999998</v>
      </c>
      <c r="DP16" s="244">
        <v>29.47163032921949</v>
      </c>
      <c r="DQ16" s="244">
        <v>23.987999999999996</v>
      </c>
      <c r="DR16" s="244"/>
      <c r="DS16" s="166">
        <v>6.27</v>
      </c>
      <c r="DT16" s="244">
        <v>6.27</v>
      </c>
      <c r="DU16" s="215">
        <v>1.81</v>
      </c>
      <c r="DV16" s="244">
        <v>1.81</v>
      </c>
      <c r="DW16" s="224">
        <v>480.28406999999999</v>
      </c>
      <c r="DX16" s="225">
        <v>3461.7829999999999</v>
      </c>
      <c r="DY16" s="253">
        <v>27.538633521434651</v>
      </c>
      <c r="DZ16" s="253">
        <v>138.73893019868663</v>
      </c>
      <c r="EA16" s="253">
        <v>157.94049687844628</v>
      </c>
      <c r="EB16" s="253">
        <v>0.43921265584425284</v>
      </c>
      <c r="EC16" s="253">
        <v>0.42005381673983899</v>
      </c>
      <c r="ED16" s="253">
        <v>0.3513701246754023</v>
      </c>
      <c r="EF16" s="240"/>
      <c r="EG16" s="240"/>
      <c r="EH16" s="240"/>
      <c r="EI16" s="240"/>
      <c r="EJ16" s="254"/>
      <c r="EM16" s="236"/>
      <c r="EN16" s="239"/>
      <c r="EO16" s="236"/>
      <c r="ES16" s="254"/>
      <c r="FA16" s="100">
        <v>13.321407380267553</v>
      </c>
      <c r="FB16" s="362">
        <v>5.822954345797581</v>
      </c>
      <c r="FC16" s="377">
        <v>23618</v>
      </c>
      <c r="FD16" s="377">
        <v>130560</v>
      </c>
      <c r="FE16" s="9">
        <v>1.1446150108549056</v>
      </c>
      <c r="FF16" s="9">
        <v>5.0032558583827758</v>
      </c>
    </row>
    <row r="17" spans="1:162" s="88" customFormat="1" ht="14">
      <c r="A17" s="126">
        <v>1928</v>
      </c>
      <c r="B17" s="337"/>
      <c r="C17" s="4">
        <v>9.1186612827383655</v>
      </c>
      <c r="D17" s="4">
        <v>2.465013976094486</v>
      </c>
      <c r="E17" s="125">
        <v>504804457.19952857</v>
      </c>
      <c r="F17" s="125">
        <v>7771937.2244291641</v>
      </c>
      <c r="G17" s="253">
        <v>6.8475548883857797</v>
      </c>
      <c r="H17" s="4"/>
      <c r="I17" s="4"/>
      <c r="J17" s="4">
        <v>2.465013976094486</v>
      </c>
      <c r="K17" s="4"/>
      <c r="L17" s="4">
        <v>6.6198923463892143</v>
      </c>
      <c r="M17" s="4">
        <v>2.1518308554430217</v>
      </c>
      <c r="O17" s="4"/>
      <c r="P17" s="4">
        <v>2.1518308554430217</v>
      </c>
      <c r="Q17" s="4"/>
      <c r="R17" s="4">
        <v>11.287218504772998</v>
      </c>
      <c r="S17" s="4">
        <v>2.3889445093026174</v>
      </c>
      <c r="T17" s="413"/>
      <c r="U17" s="4"/>
      <c r="V17" s="4">
        <v>2.3889445093026174</v>
      </c>
      <c r="W17" s="290"/>
      <c r="X17" s="290"/>
      <c r="Y17" s="290"/>
      <c r="AE17" s="101"/>
      <c r="AF17" s="208"/>
      <c r="AG17" s="208"/>
      <c r="AH17" s="240"/>
      <c r="AI17" s="240"/>
      <c r="AJ17" s="175"/>
      <c r="AL17" s="208"/>
      <c r="AM17" s="240"/>
      <c r="AN17" s="240"/>
      <c r="AO17" s="208"/>
      <c r="AP17" s="471">
        <v>46.55</v>
      </c>
      <c r="AQ17" s="471">
        <v>36.1</v>
      </c>
      <c r="AR17" s="471">
        <v>20.93</v>
      </c>
      <c r="AS17" s="471">
        <v>16.559999999999999</v>
      </c>
      <c r="AT17" s="471">
        <v>8.8699999999999992</v>
      </c>
      <c r="AU17" s="471">
        <v>6.51</v>
      </c>
      <c r="AV17" s="471">
        <v>3.02</v>
      </c>
      <c r="AW17" s="471">
        <v>275.26029999999997</v>
      </c>
      <c r="AX17" s="471">
        <v>16347.02</v>
      </c>
      <c r="AY17" s="253">
        <v>11045.372221181595</v>
      </c>
      <c r="AZ17" s="240">
        <v>88.699999999999989</v>
      </c>
      <c r="BA17" s="471"/>
      <c r="BB17" s="471">
        <v>8.5399999999999991</v>
      </c>
      <c r="BC17" s="471">
        <v>3.04</v>
      </c>
      <c r="BD17" s="216"/>
      <c r="BE17" s="217">
        <v>0.35597189695550358</v>
      </c>
      <c r="BF17" s="471">
        <v>3846.4380000000001</v>
      </c>
      <c r="BG17" s="471">
        <v>24013.96</v>
      </c>
      <c r="BH17" s="253">
        <v>160.17508149426416</v>
      </c>
      <c r="BI17" s="252">
        <v>85.399999999999991</v>
      </c>
      <c r="BJ17" s="121"/>
      <c r="BK17" s="121"/>
      <c r="BL17" s="121"/>
      <c r="BM17" s="338"/>
      <c r="BN17" s="240"/>
      <c r="BO17" s="240"/>
      <c r="BP17" s="208"/>
      <c r="BQ17" s="121"/>
      <c r="BU17" s="254"/>
      <c r="BV17" s="240"/>
      <c r="BW17" s="240"/>
      <c r="BX17" s="240"/>
      <c r="CC17" s="254"/>
      <c r="CD17" s="240"/>
      <c r="CE17" s="240"/>
      <c r="CF17" s="240"/>
      <c r="CK17" s="254"/>
      <c r="CL17" s="240"/>
      <c r="CM17" s="240"/>
      <c r="CN17" s="240"/>
      <c r="CS17" s="254"/>
      <c r="CT17" s="240"/>
      <c r="CU17" s="240"/>
      <c r="CV17" s="240"/>
      <c r="DA17" s="254"/>
      <c r="DF17" s="121"/>
      <c r="DG17" s="121"/>
      <c r="DH17" s="121">
        <v>9.5</v>
      </c>
      <c r="DI17" s="254">
        <v>14.006027420089303</v>
      </c>
      <c r="DJ17" s="253">
        <v>16.520240000000001</v>
      </c>
      <c r="DK17" s="253">
        <v>506.85500000000002</v>
      </c>
      <c r="DL17" s="246">
        <v>19.331309270184022</v>
      </c>
      <c r="DN17" s="253">
        <v>20.079999999999998</v>
      </c>
      <c r="DO17" s="253">
        <v>20.079999999999998</v>
      </c>
      <c r="DP17" s="244">
        <v>29.604319010041387</v>
      </c>
      <c r="DQ17" s="244">
        <v>24.095999999999997</v>
      </c>
      <c r="DR17" s="244"/>
      <c r="DS17" s="166">
        <v>6.31</v>
      </c>
      <c r="DT17" s="244">
        <v>6.31</v>
      </c>
      <c r="DU17" s="215">
        <v>1.9</v>
      </c>
      <c r="DV17" s="244">
        <v>1.9</v>
      </c>
      <c r="DW17" s="224">
        <v>480.99480999999997</v>
      </c>
      <c r="DX17" s="225">
        <v>3554.6619999999998</v>
      </c>
      <c r="DY17" s="253">
        <v>26.653023899605664</v>
      </c>
      <c r="DZ17" s="253">
        <v>135.31379636094798</v>
      </c>
      <c r="EA17" s="253">
        <v>160.17508149426416</v>
      </c>
      <c r="EB17" s="253">
        <v>0.42239340569898048</v>
      </c>
      <c r="EC17" s="253">
        <v>0.44643356643356602</v>
      </c>
      <c r="ED17" s="253">
        <v>0.33791472455918442</v>
      </c>
      <c r="EF17" s="240"/>
      <c r="EG17" s="240"/>
      <c r="EH17" s="240"/>
      <c r="EI17" s="240"/>
      <c r="EJ17" s="254"/>
      <c r="EM17" s="236"/>
      <c r="EN17" s="239"/>
      <c r="EO17" s="236"/>
      <c r="ES17" s="254"/>
      <c r="FA17" s="100">
        <v>13.623379289295437</v>
      </c>
      <c r="FB17" s="362">
        <v>5.9180709871260824</v>
      </c>
      <c r="FC17" s="377">
        <v>23647.4</v>
      </c>
      <c r="FD17" s="377">
        <v>131880</v>
      </c>
      <c r="FE17" s="9">
        <v>1.1441005756022309</v>
      </c>
      <c r="FF17" s="9">
        <v>4.9700359059561823</v>
      </c>
    </row>
    <row r="18" spans="1:162" s="88" customFormat="1" ht="14">
      <c r="A18" s="126">
        <v>1929</v>
      </c>
      <c r="B18" s="337"/>
      <c r="C18" s="4">
        <v>9.2355862191275602</v>
      </c>
      <c r="D18" s="4">
        <v>2.4212434731760286</v>
      </c>
      <c r="E18" s="125">
        <v>528842095.02500975</v>
      </c>
      <c r="F18" s="125">
        <v>7874193.9936087988</v>
      </c>
      <c r="G18" s="253">
        <v>5.9342312730672546</v>
      </c>
      <c r="H18" s="4"/>
      <c r="I18" s="4"/>
      <c r="J18" s="4">
        <v>2.4212434731760286</v>
      </c>
      <c r="K18" s="4"/>
      <c r="L18" s="4">
        <v>7.131050707653305</v>
      </c>
      <c r="M18" s="4">
        <v>2.2897981165409416</v>
      </c>
      <c r="O18" s="4"/>
      <c r="P18" s="4">
        <v>2.2897981165409416</v>
      </c>
      <c r="Q18" s="4"/>
      <c r="R18" s="4">
        <v>11.619241130039835</v>
      </c>
      <c r="S18" s="4">
        <v>2.2788758829546945</v>
      </c>
      <c r="T18" s="413"/>
      <c r="U18" s="4"/>
      <c r="V18" s="4">
        <v>2.2788758829546945</v>
      </c>
      <c r="W18" s="290"/>
      <c r="X18" s="290"/>
      <c r="Y18" s="290"/>
      <c r="AE18" s="101"/>
      <c r="AF18" s="208"/>
      <c r="AG18" s="208"/>
      <c r="AH18" s="240"/>
      <c r="AI18" s="240"/>
      <c r="AJ18" s="175"/>
      <c r="AL18" s="208"/>
      <c r="AM18" s="240"/>
      <c r="AN18" s="240"/>
      <c r="AO18" s="208"/>
      <c r="AP18" s="471">
        <v>45.04</v>
      </c>
      <c r="AQ18" s="471">
        <v>34.520000000000003</v>
      </c>
      <c r="AR18" s="471">
        <v>19.489999999999998</v>
      </c>
      <c r="AS18" s="471">
        <v>15.38</v>
      </c>
      <c r="AT18" s="471">
        <v>8.1199999999999992</v>
      </c>
      <c r="AU18" s="471">
        <v>5.94</v>
      </c>
      <c r="AV18" s="471">
        <v>2.77</v>
      </c>
      <c r="AW18" s="471">
        <v>300.47149999999999</v>
      </c>
      <c r="AX18" s="471">
        <v>16454.099999999999</v>
      </c>
      <c r="AY18" s="253">
        <v>11978.557546477779</v>
      </c>
      <c r="AZ18" s="240">
        <v>81.199999999999989</v>
      </c>
      <c r="BA18" s="471"/>
      <c r="BB18" s="471">
        <v>8.33</v>
      </c>
      <c r="BC18" s="471">
        <v>2.93</v>
      </c>
      <c r="BD18" s="216"/>
      <c r="BE18" s="217">
        <v>0.3517406962785114</v>
      </c>
      <c r="BF18" s="471">
        <v>3896.4160000000002</v>
      </c>
      <c r="BG18" s="471">
        <v>24164</v>
      </c>
      <c r="BH18" s="253">
        <v>161.24879986757159</v>
      </c>
      <c r="BI18" s="252">
        <v>83.3</v>
      </c>
      <c r="BJ18" s="121"/>
      <c r="BK18" s="121"/>
      <c r="BL18" s="121"/>
      <c r="BM18" s="338"/>
      <c r="BN18" s="240"/>
      <c r="BO18" s="240"/>
      <c r="BP18" s="208"/>
      <c r="BQ18" s="121"/>
      <c r="BU18" s="254"/>
      <c r="BV18" s="240"/>
      <c r="BW18" s="240"/>
      <c r="BX18" s="240"/>
      <c r="CC18" s="254"/>
      <c r="CD18" s="240"/>
      <c r="CE18" s="240"/>
      <c r="CF18" s="240"/>
      <c r="CK18" s="254"/>
      <c r="CL18" s="240"/>
      <c r="CM18" s="240"/>
      <c r="CN18" s="240"/>
      <c r="CS18" s="254"/>
      <c r="CT18" s="240"/>
      <c r="CU18" s="240"/>
      <c r="CV18" s="240"/>
      <c r="DA18" s="254"/>
      <c r="DB18" s="230">
        <v>4.9085000000000001</v>
      </c>
      <c r="DC18" s="230">
        <v>736.29300000000001</v>
      </c>
      <c r="DD18" s="251"/>
      <c r="DF18" s="121"/>
      <c r="DG18" s="121"/>
      <c r="DH18" s="121"/>
      <c r="DI18" s="254"/>
      <c r="DJ18" s="253">
        <v>16.520240000000001</v>
      </c>
      <c r="DK18" s="253">
        <v>521.80700000000002</v>
      </c>
      <c r="DL18" s="246"/>
      <c r="DN18" s="253">
        <v>20.149999999999999</v>
      </c>
      <c r="DO18" s="253">
        <v>20.149999999999999</v>
      </c>
      <c r="DP18" s="244">
        <v>29.707521317347307</v>
      </c>
      <c r="DQ18" s="244">
        <v>24.179999999999996</v>
      </c>
      <c r="DR18" s="244"/>
      <c r="DS18" s="166">
        <v>6.19</v>
      </c>
      <c r="DT18" s="244">
        <v>6.19</v>
      </c>
      <c r="DU18" s="215">
        <v>1.8</v>
      </c>
      <c r="DV18" s="244">
        <v>1.8</v>
      </c>
      <c r="DW18" s="224">
        <v>456.29651999999999</v>
      </c>
      <c r="DX18" s="225">
        <v>3647.8290000000002</v>
      </c>
      <c r="DY18" s="253">
        <v>24.00915345018473</v>
      </c>
      <c r="DZ18" s="253">
        <v>125.08714635472221</v>
      </c>
      <c r="EA18" s="253">
        <v>161.24879986757159</v>
      </c>
      <c r="EB18" s="253">
        <v>0.38787000727277421</v>
      </c>
      <c r="EC18" s="253">
        <v>0.422357723577236</v>
      </c>
      <c r="ED18" s="253">
        <v>0.31029600581821937</v>
      </c>
      <c r="EF18" s="240"/>
      <c r="EG18" s="240"/>
      <c r="EH18" s="240"/>
      <c r="EI18" s="240"/>
      <c r="EJ18" s="254"/>
      <c r="EO18" s="236"/>
      <c r="ES18" s="254"/>
      <c r="FA18" s="100">
        <v>13.065678010117971</v>
      </c>
      <c r="FB18" s="362">
        <v>5.7736306357633627</v>
      </c>
      <c r="FC18" s="377">
        <v>22923.599999999999</v>
      </c>
      <c r="FD18" s="377">
        <v>133240</v>
      </c>
      <c r="FE18" s="9">
        <v>1.0458117298400944</v>
      </c>
      <c r="FF18" s="9">
        <v>4.6213680131789259</v>
      </c>
    </row>
    <row r="19" spans="1:162" s="88" customFormat="1" ht="14">
      <c r="A19" s="126">
        <v>1930</v>
      </c>
      <c r="B19" s="337"/>
      <c r="C19" s="4">
        <v>10.618682731746242</v>
      </c>
      <c r="D19" s="4">
        <v>2.6527148573184287</v>
      </c>
      <c r="E19" s="125">
        <v>497358545.41572273</v>
      </c>
      <c r="F19" s="125">
        <v>7923512.2358570499</v>
      </c>
      <c r="G19" s="253">
        <v>5.9186338176410862</v>
      </c>
      <c r="H19" s="4"/>
      <c r="I19" s="4"/>
      <c r="J19" s="4">
        <v>2.6527148573184287</v>
      </c>
      <c r="K19" s="4"/>
      <c r="L19" s="4">
        <v>8.4227391531796911</v>
      </c>
      <c r="M19" s="4">
        <v>2.5115677070068427</v>
      </c>
      <c r="O19" s="4"/>
      <c r="P19" s="4">
        <v>2.5115677070068427</v>
      </c>
      <c r="Q19" s="4"/>
      <c r="R19" s="4">
        <v>12.954757601833682</v>
      </c>
      <c r="S19" s="4">
        <v>2.6152022707773286</v>
      </c>
      <c r="T19" s="413"/>
      <c r="U19" s="4"/>
      <c r="V19" s="4">
        <v>2.6152022707773286</v>
      </c>
      <c r="W19" s="290"/>
      <c r="X19" s="290"/>
      <c r="Z19" s="5" t="s">
        <v>799</v>
      </c>
      <c r="AE19" s="101"/>
      <c r="AF19" s="208"/>
      <c r="AG19" s="208"/>
      <c r="AH19" s="240"/>
      <c r="AI19" s="240"/>
      <c r="AJ19" s="175"/>
      <c r="AL19" s="208"/>
      <c r="AM19" s="240"/>
      <c r="AN19" s="240"/>
      <c r="AO19" s="208"/>
      <c r="AP19" s="471">
        <v>42.26</v>
      </c>
      <c r="AQ19" s="471">
        <v>31.27</v>
      </c>
      <c r="AR19" s="471">
        <v>16.27</v>
      </c>
      <c r="AS19" s="471">
        <v>12.4</v>
      </c>
      <c r="AT19" s="471">
        <v>6.3</v>
      </c>
      <c r="AU19" s="471">
        <v>4.5</v>
      </c>
      <c r="AV19" s="471">
        <v>2.0299999999999998</v>
      </c>
      <c r="AW19" s="471">
        <v>284.23610000000002</v>
      </c>
      <c r="AX19" s="471">
        <v>16555.93</v>
      </c>
      <c r="AY19" s="253">
        <v>11261.62404937083</v>
      </c>
      <c r="AZ19" s="240">
        <v>63</v>
      </c>
      <c r="BA19" s="471"/>
      <c r="BB19" s="471">
        <v>7.81</v>
      </c>
      <c r="BC19" s="471">
        <v>2.71</v>
      </c>
      <c r="BD19" s="216"/>
      <c r="BE19" s="217">
        <v>0.34699103713188223</v>
      </c>
      <c r="BF19" s="471">
        <v>3832.864</v>
      </c>
      <c r="BG19" s="471">
        <v>24372.89</v>
      </c>
      <c r="BH19" s="253">
        <v>157.25931557562521</v>
      </c>
      <c r="BI19" s="252">
        <v>78.099999999999994</v>
      </c>
      <c r="BJ19" s="121"/>
      <c r="BK19" s="121"/>
      <c r="BL19" s="121"/>
      <c r="BM19" s="338"/>
      <c r="BN19" s="240"/>
      <c r="BO19" s="240"/>
      <c r="BP19" s="208"/>
      <c r="BQ19" s="121"/>
      <c r="BU19" s="254"/>
      <c r="BV19" s="240"/>
      <c r="BW19" s="240"/>
      <c r="BX19" s="240"/>
      <c r="CC19" s="254"/>
      <c r="CD19" s="240"/>
      <c r="CE19" s="240"/>
      <c r="CF19" s="240"/>
      <c r="CK19" s="254"/>
      <c r="CL19" s="240"/>
      <c r="CM19" s="240"/>
      <c r="CN19" s="240"/>
      <c r="CS19" s="254"/>
      <c r="CT19" s="240"/>
      <c r="CU19" s="240"/>
      <c r="CV19" s="240"/>
      <c r="DA19" s="254"/>
      <c r="DB19" s="253">
        <v>4.9944800000000003</v>
      </c>
      <c r="DC19" s="253">
        <v>753.41600000000005</v>
      </c>
      <c r="DD19" s="253"/>
      <c r="DF19" s="121"/>
      <c r="DG19" s="121"/>
      <c r="DH19" s="121"/>
      <c r="DI19" s="254"/>
      <c r="DJ19" s="253">
        <v>15.45823</v>
      </c>
      <c r="DK19" s="253">
        <v>537.20000000000005</v>
      </c>
      <c r="DL19" s="246"/>
      <c r="DN19" s="253">
        <v>20.53</v>
      </c>
      <c r="DO19" s="253">
        <v>20.53</v>
      </c>
      <c r="DP19" s="244">
        <v>30.267762414150884</v>
      </c>
      <c r="DQ19" s="244">
        <v>24.635999999999999</v>
      </c>
      <c r="DR19" s="244"/>
      <c r="DS19" s="166">
        <v>6.23</v>
      </c>
      <c r="DT19" s="244">
        <v>6.23</v>
      </c>
      <c r="DU19" s="215">
        <v>1.77</v>
      </c>
      <c r="DV19" s="244">
        <v>1.77</v>
      </c>
      <c r="DW19" s="224">
        <v>418.62718000000001</v>
      </c>
      <c r="DX19" s="225">
        <v>3742.136</v>
      </c>
      <c r="DY19" s="253">
        <v>22.158967727412108</v>
      </c>
      <c r="DZ19" s="253">
        <v>111.86851039085698</v>
      </c>
      <c r="EA19" s="253">
        <v>157.25931557562521</v>
      </c>
      <c r="EB19" s="253">
        <v>0.35568166496648645</v>
      </c>
      <c r="EC19" s="253">
        <v>0.402958498835776</v>
      </c>
      <c r="ED19" s="253">
        <v>0.28454533197318921</v>
      </c>
      <c r="EF19" s="240"/>
      <c r="EG19" s="240"/>
      <c r="EH19" s="240"/>
      <c r="EI19" s="240"/>
      <c r="EJ19" s="254"/>
      <c r="EO19" s="236"/>
      <c r="ES19" s="254"/>
      <c r="FA19" s="100">
        <v>14.525563036816548</v>
      </c>
      <c r="FB19" s="362">
        <v>6.3930193732549245</v>
      </c>
      <c r="FC19" s="377">
        <v>18166.400000000001</v>
      </c>
      <c r="FD19" s="377">
        <v>134560</v>
      </c>
      <c r="FE19" s="9">
        <v>0.93549040812205386</v>
      </c>
      <c r="FF19" s="9">
        <v>4.1172987838474642</v>
      </c>
    </row>
    <row r="20" spans="1:162" s="88" customFormat="1" ht="14">
      <c r="A20" s="126">
        <v>1931</v>
      </c>
      <c r="B20" s="337"/>
      <c r="C20" s="4">
        <v>12.349620243565413</v>
      </c>
      <c r="D20" s="4">
        <v>3.0632640395895119</v>
      </c>
      <c r="E20" s="125">
        <v>407682553.61390549</v>
      </c>
      <c r="F20" s="125">
        <v>7981251.565522016</v>
      </c>
      <c r="G20" s="253">
        <v>6.2172698818675185</v>
      </c>
      <c r="H20" s="4"/>
      <c r="I20" s="4"/>
      <c r="J20" s="4">
        <v>3.0632640395895119</v>
      </c>
      <c r="K20" s="4"/>
      <c r="L20" s="4">
        <v>9.1776238964695285</v>
      </c>
      <c r="M20" s="4">
        <v>2.7060352795457026</v>
      </c>
      <c r="O20" s="4"/>
      <c r="P20" s="4">
        <v>2.7060352795457026</v>
      </c>
      <c r="Q20" s="4"/>
      <c r="R20" s="4">
        <v>16.422518739510799</v>
      </c>
      <c r="S20" s="4">
        <v>3.415999603949837</v>
      </c>
      <c r="T20" s="413"/>
      <c r="U20" s="4"/>
      <c r="V20" s="4">
        <v>3.415999603949837</v>
      </c>
      <c r="W20" s="290"/>
      <c r="X20" s="290"/>
      <c r="Y20" s="5"/>
      <c r="Z20" s="5"/>
      <c r="AE20" s="101"/>
      <c r="AF20" s="208"/>
      <c r="AG20" s="208"/>
      <c r="AH20" s="240"/>
      <c r="AI20" s="240"/>
      <c r="AJ20" s="175"/>
      <c r="AL20" s="208"/>
      <c r="AM20" s="240"/>
      <c r="AN20" s="240"/>
      <c r="AO20" s="208"/>
      <c r="AP20" s="471">
        <v>42.19</v>
      </c>
      <c r="AQ20" s="471">
        <v>30.72</v>
      </c>
      <c r="AR20" s="471">
        <v>15.45</v>
      </c>
      <c r="AS20" s="471">
        <v>11.61</v>
      </c>
      <c r="AT20" s="471">
        <v>5.76</v>
      </c>
      <c r="AU20" s="471">
        <v>4.1399999999999997</v>
      </c>
      <c r="AV20" s="471">
        <v>1.83</v>
      </c>
      <c r="AW20" s="471">
        <v>258.75729999999999</v>
      </c>
      <c r="AX20" s="471">
        <v>16728.73</v>
      </c>
      <c r="AY20" s="253">
        <v>10146.237176169379</v>
      </c>
      <c r="AZ20" s="240">
        <v>57.599999999999994</v>
      </c>
      <c r="BA20" s="471"/>
      <c r="BB20" s="471">
        <v>7.17</v>
      </c>
      <c r="BC20" s="471">
        <v>2.44</v>
      </c>
      <c r="BD20" s="216"/>
      <c r="BE20" s="217">
        <v>0.3403068340306834</v>
      </c>
      <c r="BF20" s="471">
        <v>3693.9340000000002</v>
      </c>
      <c r="BG20" s="471">
        <v>24582.68</v>
      </c>
      <c r="BH20" s="253">
        <v>150.26571553630441</v>
      </c>
      <c r="BI20" s="252">
        <v>71.7</v>
      </c>
      <c r="BJ20" s="121"/>
      <c r="BK20" s="121"/>
      <c r="BL20" s="121"/>
      <c r="BM20" s="338"/>
      <c r="BN20" s="240"/>
      <c r="BO20" s="240"/>
      <c r="BP20" s="208"/>
      <c r="BQ20" s="121"/>
      <c r="BU20" s="254"/>
      <c r="BV20" s="240"/>
      <c r="BW20" s="240"/>
      <c r="BX20" s="240"/>
      <c r="CC20" s="254"/>
      <c r="CD20" s="240"/>
      <c r="CE20" s="240"/>
      <c r="CF20" s="240"/>
      <c r="CK20" s="254"/>
      <c r="CL20" s="240"/>
      <c r="CM20" s="240"/>
      <c r="CN20" s="240"/>
      <c r="CS20" s="254"/>
      <c r="CT20" s="240"/>
      <c r="CU20" s="240"/>
      <c r="CV20" s="240"/>
      <c r="DA20" s="254"/>
      <c r="DB20" s="253">
        <v>5.0822799999999999</v>
      </c>
      <c r="DC20" s="253">
        <v>776.24699999999996</v>
      </c>
      <c r="DD20" s="253"/>
      <c r="DF20" s="121"/>
      <c r="DG20" s="121"/>
      <c r="DH20" s="121">
        <v>8.32</v>
      </c>
      <c r="DI20" s="254">
        <v>12.266331382646632</v>
      </c>
      <c r="DJ20" s="253">
        <v>10.38415</v>
      </c>
      <c r="DK20" s="253">
        <v>553.048</v>
      </c>
      <c r="DL20" s="246">
        <v>10.396126356815618</v>
      </c>
      <c r="DN20" s="253">
        <v>20.34</v>
      </c>
      <c r="DO20" s="253">
        <v>20.34</v>
      </c>
      <c r="DP20" s="244">
        <v>29.987641865749097</v>
      </c>
      <c r="DQ20" s="244">
        <v>24.407999999999998</v>
      </c>
      <c r="DR20" s="244"/>
      <c r="DS20" s="166">
        <v>6.18</v>
      </c>
      <c r="DT20" s="244">
        <v>6.18</v>
      </c>
      <c r="DU20" s="215">
        <v>1.69</v>
      </c>
      <c r="DV20" s="244">
        <v>1.69</v>
      </c>
      <c r="DW20" s="224">
        <v>385.93304000000001</v>
      </c>
      <c r="DX20" s="225">
        <v>3838.0140000000001</v>
      </c>
      <c r="DY20" s="253">
        <v>20.677783388340657</v>
      </c>
      <c r="DZ20" s="253">
        <v>100.55540183021739</v>
      </c>
      <c r="EA20" s="253">
        <v>150.26571553630441</v>
      </c>
      <c r="EB20" s="253">
        <v>0.33459196421263193</v>
      </c>
      <c r="EC20" s="253">
        <v>0.40275362318840602</v>
      </c>
      <c r="ED20" s="253">
        <v>0.26767357137010556</v>
      </c>
      <c r="EF20" s="240"/>
      <c r="EG20" s="240"/>
      <c r="EH20" s="240"/>
      <c r="EI20" s="240"/>
      <c r="EJ20" s="254"/>
      <c r="EO20" s="236"/>
      <c r="ES20" s="254"/>
      <c r="FA20" s="100">
        <v>16.09343272165631</v>
      </c>
      <c r="FB20" s="362">
        <v>6.9370780735030682</v>
      </c>
      <c r="FC20" s="377">
        <v>15948.1</v>
      </c>
      <c r="FD20" s="377">
        <v>136400</v>
      </c>
      <c r="FE20" s="9">
        <v>0.93940575297431872</v>
      </c>
      <c r="FF20" s="9">
        <v>4.0493107740224215</v>
      </c>
    </row>
    <row r="21" spans="1:162" s="88" customFormat="1" ht="14">
      <c r="A21" s="88">
        <v>1932</v>
      </c>
      <c r="B21" s="337"/>
      <c r="C21" s="4">
        <v>12.923516075863692</v>
      </c>
      <c r="D21" s="4">
        <v>3.2513015268962371</v>
      </c>
      <c r="E21" s="125">
        <v>366664055.98923385</v>
      </c>
      <c r="F21" s="125">
        <v>8048419.2356535401</v>
      </c>
      <c r="G21" s="253">
        <v>6.612190041995234</v>
      </c>
      <c r="H21" s="4"/>
      <c r="I21" s="4"/>
      <c r="J21" s="4">
        <v>3.2513015268962371</v>
      </c>
      <c r="K21" s="4"/>
      <c r="L21" s="4">
        <v>9.5459652211291406</v>
      </c>
      <c r="M21" s="4">
        <v>2.8084971726710739</v>
      </c>
      <c r="O21" s="4"/>
      <c r="P21" s="4">
        <v>2.8084971726710739</v>
      </c>
      <c r="Q21" s="4"/>
      <c r="R21" s="4">
        <v>16.953856951033725</v>
      </c>
      <c r="S21" s="4">
        <v>3.6601853474143811</v>
      </c>
      <c r="T21" s="413"/>
      <c r="U21" s="4"/>
      <c r="V21" s="4">
        <v>3.6601853474143811</v>
      </c>
      <c r="W21" s="290"/>
      <c r="X21" s="290"/>
      <c r="Y21" s="5"/>
      <c r="Z21" s="5">
        <v>2.6724631817364379</v>
      </c>
      <c r="AA21" s="4">
        <v>22.208536690237491</v>
      </c>
      <c r="AB21" s="4">
        <v>15.437227027006674</v>
      </c>
      <c r="AC21" s="4">
        <v>6.9869876414953067</v>
      </c>
      <c r="AD21" s="4">
        <v>4.8556378490626493</v>
      </c>
      <c r="AE21" s="4">
        <v>1.8262013855490848</v>
      </c>
      <c r="AF21" s="4">
        <v>0.31460819499047282</v>
      </c>
      <c r="AG21" s="4">
        <v>6315.8583868807145</v>
      </c>
      <c r="AH21" s="4">
        <v>2328.1239999999998</v>
      </c>
      <c r="AI21" s="251">
        <v>21.287425589365103</v>
      </c>
      <c r="AJ21" s="4"/>
      <c r="AL21" s="208"/>
      <c r="AM21" s="240"/>
      <c r="AN21" s="240"/>
      <c r="AO21" s="208"/>
      <c r="AP21" s="471">
        <v>44.69</v>
      </c>
      <c r="AQ21" s="471">
        <v>32.35</v>
      </c>
      <c r="AR21" s="471">
        <v>15.91</v>
      </c>
      <c r="AS21" s="471">
        <v>11.84</v>
      </c>
      <c r="AT21" s="471">
        <v>5.79</v>
      </c>
      <c r="AU21" s="471">
        <v>4.1399999999999997</v>
      </c>
      <c r="AV21" s="471">
        <v>1.78</v>
      </c>
      <c r="AW21" s="471">
        <v>227.6037</v>
      </c>
      <c r="AX21" s="471">
        <v>16767.240000000002</v>
      </c>
      <c r="AY21" s="253">
        <v>8904.1631324475566</v>
      </c>
      <c r="AZ21" s="240">
        <v>57.9</v>
      </c>
      <c r="BA21" s="471"/>
      <c r="BB21" s="471">
        <v>6.87</v>
      </c>
      <c r="BC21" s="471">
        <v>2.3199999999999998</v>
      </c>
      <c r="BD21" s="216"/>
      <c r="BE21" s="217">
        <v>0.33770014556040756</v>
      </c>
      <c r="BF21" s="471">
        <v>3594.4639999999999</v>
      </c>
      <c r="BG21" s="471">
        <v>24670.47</v>
      </c>
      <c r="BH21" s="253">
        <v>145.69904829539121</v>
      </c>
      <c r="BI21" s="252">
        <v>68.7</v>
      </c>
      <c r="BJ21" s="121"/>
      <c r="BK21" s="121"/>
      <c r="BL21" s="121"/>
      <c r="BM21" s="338"/>
      <c r="BN21" s="240"/>
      <c r="BO21" s="240"/>
      <c r="BP21" s="208"/>
      <c r="BQ21" s="121"/>
      <c r="BU21" s="254"/>
      <c r="BV21" s="240"/>
      <c r="BW21" s="240"/>
      <c r="BX21" s="240"/>
      <c r="CC21" s="254"/>
      <c r="CD21" s="240"/>
      <c r="CE21" s="240"/>
      <c r="CF21" s="240"/>
      <c r="CK21" s="254"/>
      <c r="CL21" s="240"/>
      <c r="CM21" s="240"/>
      <c r="CN21" s="240"/>
      <c r="CS21" s="254"/>
      <c r="CT21" s="240"/>
      <c r="CU21" s="240"/>
      <c r="CV21" s="240"/>
      <c r="DA21" s="254"/>
      <c r="DB21" s="253">
        <v>5.72384</v>
      </c>
      <c r="DC21" s="253">
        <v>789.75199999999995</v>
      </c>
      <c r="DD21" s="253"/>
      <c r="DF21" s="121"/>
      <c r="DG21" s="121"/>
      <c r="DH21" s="121">
        <v>11.57</v>
      </c>
      <c r="DI21" s="254">
        <v>17.057867078992974</v>
      </c>
      <c r="DJ21" s="253">
        <v>11.44617</v>
      </c>
      <c r="DK21" s="253">
        <v>570.524</v>
      </c>
      <c r="DL21" s="246">
        <v>15.931729255126974</v>
      </c>
      <c r="DN21" s="253">
        <v>19.77</v>
      </c>
      <c r="DO21" s="253">
        <v>19.77</v>
      </c>
      <c r="DP21" s="244">
        <v>29.147280220543738</v>
      </c>
      <c r="DQ21" s="244">
        <v>23.724</v>
      </c>
      <c r="DR21" s="244"/>
      <c r="DS21" s="166">
        <v>6.57</v>
      </c>
      <c r="DT21" s="244">
        <v>6.57</v>
      </c>
      <c r="DU21" s="215">
        <v>2.0499999999999998</v>
      </c>
      <c r="DV21" s="244">
        <v>2.0499999999999998</v>
      </c>
      <c r="DW21" s="224">
        <v>417.02800999999999</v>
      </c>
      <c r="DX21" s="225">
        <v>3936.7530000000002</v>
      </c>
      <c r="DY21" s="253">
        <v>23.883926030204275</v>
      </c>
      <c r="DZ21" s="253">
        <v>105.9319723640269</v>
      </c>
      <c r="EA21" s="253">
        <v>145.69904829539121</v>
      </c>
      <c r="EB21" s="253">
        <v>0.36353007656323094</v>
      </c>
      <c r="EC21" s="253">
        <v>0.38652789823648498</v>
      </c>
      <c r="ED21" s="253">
        <v>0.29082406125058474</v>
      </c>
      <c r="EF21" s="240"/>
      <c r="EG21" s="240"/>
      <c r="EH21" s="240"/>
      <c r="EI21" s="240"/>
      <c r="EJ21" s="254"/>
      <c r="EO21" s="236"/>
      <c r="ES21" s="254"/>
      <c r="FA21" s="100">
        <v>16.143201338735757</v>
      </c>
      <c r="FB21" s="362">
        <v>7.027513277207011</v>
      </c>
      <c r="FC21" s="377">
        <v>15409.8</v>
      </c>
      <c r="FD21" s="377">
        <v>138320</v>
      </c>
      <c r="FE21" s="9">
        <v>0.92600817520848955</v>
      </c>
      <c r="FF21" s="9">
        <v>4.0311302631560491</v>
      </c>
    </row>
    <row r="22" spans="1:162" ht="14">
      <c r="A22">
        <v>1933</v>
      </c>
      <c r="C22" s="4">
        <v>13.171651651412118</v>
      </c>
      <c r="D22" s="4">
        <v>3.3793895842134116</v>
      </c>
      <c r="E22" s="125">
        <v>348113811.48850882</v>
      </c>
      <c r="F22" s="125">
        <v>8116610.2576218722</v>
      </c>
      <c r="G22" s="253">
        <v>6.4660789997205814</v>
      </c>
      <c r="H22" s="239"/>
      <c r="I22" s="4"/>
      <c r="J22" s="4">
        <v>3.3793895842134116</v>
      </c>
      <c r="K22" s="4"/>
      <c r="L22" s="4">
        <v>9.2944475398755184</v>
      </c>
      <c r="M22" s="4">
        <v>2.8739220771606888</v>
      </c>
      <c r="O22" s="4"/>
      <c r="P22" s="4">
        <v>2.8739220771606888</v>
      </c>
      <c r="Q22" s="4"/>
      <c r="R22" s="4">
        <v>17.963360794429867</v>
      </c>
      <c r="S22" s="4">
        <v>3.7739184408215611</v>
      </c>
      <c r="U22" s="4"/>
      <c r="V22" s="4">
        <v>3.7739184408215611</v>
      </c>
      <c r="X22" s="419"/>
      <c r="Y22" s="5"/>
      <c r="Z22" s="5">
        <v>2.7462763184792705</v>
      </c>
      <c r="AA22" s="4">
        <v>22.361234155840435</v>
      </c>
      <c r="AB22" s="4">
        <v>15.384381667618925</v>
      </c>
      <c r="AC22" s="4">
        <v>7.0914643927476577</v>
      </c>
      <c r="AD22" s="4">
        <v>4.4530138821265188</v>
      </c>
      <c r="AE22" s="4">
        <v>1.7058531248836053</v>
      </c>
      <c r="AF22" s="4">
        <v>0.31713206629498436</v>
      </c>
      <c r="AG22" s="4">
        <v>6268.0450740412025</v>
      </c>
      <c r="AH22" s="4">
        <v>2374.3150000000001</v>
      </c>
      <c r="AI22" s="252">
        <v>21.4281120799563</v>
      </c>
      <c r="AJ22" s="4"/>
      <c r="AK22" s="4"/>
      <c r="AL22" s="4"/>
      <c r="AM22" s="4"/>
      <c r="AN22" s="4"/>
      <c r="AO22" s="4"/>
      <c r="AP22" s="471">
        <v>46.83</v>
      </c>
      <c r="AQ22" s="471">
        <v>34.04</v>
      </c>
      <c r="AR22" s="471">
        <v>16.82</v>
      </c>
      <c r="AS22" s="471">
        <v>12.55</v>
      </c>
      <c r="AT22" s="471">
        <v>6.17</v>
      </c>
      <c r="AU22" s="471">
        <v>4.4400000000000004</v>
      </c>
      <c r="AV22" s="471">
        <v>1.96</v>
      </c>
      <c r="AW22" s="471">
        <v>223.89709999999999</v>
      </c>
      <c r="AX22" s="471">
        <v>16810.400000000001</v>
      </c>
      <c r="AY22" s="253">
        <v>8736.6671836898586</v>
      </c>
      <c r="AZ22" s="240">
        <v>61.7</v>
      </c>
      <c r="BA22" s="471"/>
      <c r="BB22" s="471">
        <v>6.75</v>
      </c>
      <c r="BC22" s="471">
        <v>2.2400000000000002</v>
      </c>
      <c r="BD22" s="216"/>
      <c r="BE22" s="217">
        <v>0.3318518518518519</v>
      </c>
      <c r="BF22" s="471">
        <v>3584.2959999999998</v>
      </c>
      <c r="BG22" s="471">
        <v>24709.8</v>
      </c>
      <c r="BH22" s="253">
        <v>145.05564593804888</v>
      </c>
      <c r="BI22" s="252">
        <v>67.5</v>
      </c>
      <c r="BJ22" s="121"/>
      <c r="BK22" s="121"/>
      <c r="BL22" s="121"/>
      <c r="DB22" s="253">
        <v>6.6870900000000004</v>
      </c>
      <c r="DC22" s="253">
        <v>786.13400000000001</v>
      </c>
      <c r="DD22" s="253"/>
      <c r="DF22" s="121"/>
      <c r="DG22" s="121"/>
      <c r="DH22" s="121">
        <v>10.98</v>
      </c>
      <c r="DI22" s="254">
        <v>16.188019060271635</v>
      </c>
      <c r="DJ22" s="253">
        <v>13.098190000000001</v>
      </c>
      <c r="DK22" s="253">
        <v>588.55200000000002</v>
      </c>
      <c r="DL22" s="246">
        <v>16.845897306427108</v>
      </c>
      <c r="DN22" s="253">
        <v>19.46</v>
      </c>
      <c r="DO22" s="253">
        <v>19.46</v>
      </c>
      <c r="DP22" s="244">
        <v>28.69024143104609</v>
      </c>
      <c r="DQ22" s="244">
        <v>23.352</v>
      </c>
      <c r="DR22" s="244"/>
      <c r="DS22" s="166">
        <v>6.83</v>
      </c>
      <c r="DT22" s="244">
        <v>6.83</v>
      </c>
      <c r="DU22" s="215">
        <v>2.42</v>
      </c>
      <c r="DV22" s="244">
        <v>2.42</v>
      </c>
      <c r="DW22" s="224">
        <v>494.14355</v>
      </c>
      <c r="DX22" s="225">
        <v>4033.6529999999998</v>
      </c>
      <c r="DY22" s="253">
        <v>28.841023397954149</v>
      </c>
      <c r="DZ22" s="253">
        <v>122.50522045401526</v>
      </c>
      <c r="EA22" s="253">
        <v>145.05564593804888</v>
      </c>
      <c r="EB22" s="253">
        <v>0.42226974228336972</v>
      </c>
      <c r="EC22" s="253">
        <v>0.41735944765393801</v>
      </c>
      <c r="ED22" s="253">
        <v>0.3378157938266958</v>
      </c>
      <c r="EO22" s="236"/>
      <c r="FA22" s="100">
        <v>17.112524865224486</v>
      </c>
      <c r="FB22" s="362">
        <v>7.3918025758872883</v>
      </c>
      <c r="FC22" s="377">
        <v>14592.2</v>
      </c>
      <c r="FD22" s="377">
        <v>140280</v>
      </c>
      <c r="FE22" s="9">
        <v>0.9206071036194905</v>
      </c>
      <c r="FF22" s="9">
        <v>3.9765879164584725</v>
      </c>
    </row>
    <row r="23" spans="1:162" ht="14">
      <c r="A23" s="126">
        <v>1934</v>
      </c>
      <c r="C23" s="4">
        <v>13.068330755255566</v>
      </c>
      <c r="D23" s="4">
        <v>3.3500948662646581</v>
      </c>
      <c r="E23" s="125">
        <v>332489712.79180604</v>
      </c>
      <c r="F23" s="125">
        <v>8177767.3653846597</v>
      </c>
      <c r="G23" s="253">
        <v>6.5962312269783565</v>
      </c>
      <c r="H23" s="4"/>
      <c r="I23" s="4"/>
      <c r="J23" s="4">
        <v>3.3500948662646581</v>
      </c>
      <c r="K23" s="4"/>
      <c r="L23" s="4">
        <v>8.7331052324522851</v>
      </c>
      <c r="M23" s="4">
        <v>2.639799236707522</v>
      </c>
      <c r="O23" s="4"/>
      <c r="P23" s="4">
        <v>2.639799236707522</v>
      </c>
      <c r="Q23" s="4"/>
      <c r="R23" s="4">
        <v>18.675682244329359</v>
      </c>
      <c r="S23" s="4">
        <v>4.0809125621415641</v>
      </c>
      <c r="U23" s="4"/>
      <c r="V23" s="4">
        <v>4.0809125621415641</v>
      </c>
      <c r="X23" s="419"/>
      <c r="Y23" s="5"/>
      <c r="Z23" s="5">
        <v>2.9074062030747685</v>
      </c>
      <c r="AA23" s="4">
        <v>19.891386387560313</v>
      </c>
      <c r="AB23" s="4">
        <v>14.555013420712797</v>
      </c>
      <c r="AC23" s="4">
        <v>6.5246506659031951</v>
      </c>
      <c r="AD23" s="4">
        <v>4.3770902680027461</v>
      </c>
      <c r="AE23" s="4">
        <v>1.6444558238891278</v>
      </c>
      <c r="AF23" s="4">
        <v>0.32801387187288189</v>
      </c>
      <c r="AG23" s="4">
        <v>6038.1743292127567</v>
      </c>
      <c r="AH23" s="4">
        <v>2421.4380000000001</v>
      </c>
      <c r="AI23" s="252">
        <v>20.19862705982808</v>
      </c>
      <c r="AJ23" s="4"/>
      <c r="AK23" s="4"/>
      <c r="AL23" s="4"/>
      <c r="AM23" s="4"/>
      <c r="AN23" s="4"/>
      <c r="AO23" s="4"/>
      <c r="AP23" s="471">
        <v>47.31</v>
      </c>
      <c r="AQ23" s="471">
        <v>34.06</v>
      </c>
      <c r="AR23" s="471">
        <v>16.57</v>
      </c>
      <c r="AS23" s="471">
        <v>12.29</v>
      </c>
      <c r="AT23" s="471">
        <v>5.99</v>
      </c>
      <c r="AU23" s="471">
        <v>4.3</v>
      </c>
      <c r="AV23" s="471">
        <v>1.86</v>
      </c>
      <c r="AW23" s="471">
        <v>206.75069999999999</v>
      </c>
      <c r="AX23" s="471">
        <v>16836.61</v>
      </c>
      <c r="AY23" s="253">
        <v>8055.0401131759891</v>
      </c>
      <c r="AZ23" s="240">
        <v>59.900000000000006</v>
      </c>
      <c r="BA23" s="471"/>
      <c r="BB23" s="471">
        <v>6.78</v>
      </c>
      <c r="BC23" s="471">
        <v>2.23</v>
      </c>
      <c r="BD23" s="216"/>
      <c r="BE23" s="217">
        <v>0.32890855457227136</v>
      </c>
      <c r="BF23" s="471">
        <v>3730.84</v>
      </c>
      <c r="BG23" s="471">
        <v>24732.79</v>
      </c>
      <c r="BH23" s="253">
        <v>150.84590133179475</v>
      </c>
      <c r="BI23" s="252">
        <v>67.8</v>
      </c>
      <c r="BJ23" s="121"/>
      <c r="BK23" s="121"/>
      <c r="BL23" s="121"/>
      <c r="DB23" s="253">
        <v>8.1393699999999995</v>
      </c>
      <c r="DC23" s="253">
        <v>776.88599999999997</v>
      </c>
      <c r="DD23" s="253"/>
      <c r="DF23" s="121"/>
      <c r="DG23" s="121"/>
      <c r="DH23" s="121">
        <v>10.52</v>
      </c>
      <c r="DI23" s="254">
        <v>15.509832469404154</v>
      </c>
      <c r="DJ23" s="253">
        <v>15.694229999999999</v>
      </c>
      <c r="DK23" s="253">
        <v>607.15099999999995</v>
      </c>
      <c r="DL23" s="246">
        <v>18.027085716078503</v>
      </c>
      <c r="DN23" s="253">
        <v>18.54</v>
      </c>
      <c r="DO23" s="253">
        <v>18.54</v>
      </c>
      <c r="DP23" s="244">
        <v>27.333868249311124</v>
      </c>
      <c r="DQ23" s="244">
        <v>22.247999999999998</v>
      </c>
      <c r="DR23" s="244"/>
      <c r="DS23" s="166">
        <v>6.17</v>
      </c>
      <c r="DT23" s="244">
        <v>6.17</v>
      </c>
      <c r="DU23" s="215">
        <v>1.99</v>
      </c>
      <c r="DV23" s="244">
        <v>1.99</v>
      </c>
      <c r="DW23" s="224">
        <v>530.74676999999997</v>
      </c>
      <c r="DX23" s="225">
        <v>4133.4229999999998</v>
      </c>
      <c r="DY23" s="253">
        <v>26.260268491767278</v>
      </c>
      <c r="DZ23" s="253">
        <v>128.40369108121769</v>
      </c>
      <c r="EA23" s="253">
        <v>150.84590133179475</v>
      </c>
      <c r="EB23" s="253">
        <v>0.42561213114695756</v>
      </c>
      <c r="EC23" s="253">
        <v>0.43519745560561901</v>
      </c>
      <c r="ED23" s="253">
        <v>0.34048970491756603</v>
      </c>
      <c r="EO23" s="236"/>
      <c r="EY23" s="229"/>
      <c r="FA23" s="100">
        <v>16.896168592075501</v>
      </c>
      <c r="FB23" s="362">
        <v>7.2831465412595024</v>
      </c>
      <c r="FC23" s="377">
        <v>15366.4</v>
      </c>
      <c r="FD23" s="377">
        <v>142240</v>
      </c>
      <c r="FE23" s="9">
        <v>0.90776819173669265</v>
      </c>
      <c r="FF23" s="9">
        <v>3.912963302824354</v>
      </c>
    </row>
    <row r="24" spans="1:162" ht="14">
      <c r="A24" s="126">
        <v>1935</v>
      </c>
      <c r="C24" s="393">
        <v>11.528631056618856</v>
      </c>
      <c r="D24" s="4">
        <v>2.9369826289349277</v>
      </c>
      <c r="E24" s="125">
        <v>354298272.86160463</v>
      </c>
      <c r="F24" s="125">
        <v>8286008.8805720247</v>
      </c>
      <c r="G24" s="253">
        <v>6.308499795349408</v>
      </c>
      <c r="H24" s="4"/>
      <c r="I24" s="393">
        <v>11.528631056618856</v>
      </c>
      <c r="J24" s="4">
        <v>2.9369826289349277</v>
      </c>
      <c r="K24" s="4"/>
      <c r="L24" s="4">
        <v>8.3939531958135323</v>
      </c>
      <c r="M24" s="4">
        <v>2.4374134660082429</v>
      </c>
      <c r="O24" s="4">
        <v>8.3939531958135323</v>
      </c>
      <c r="P24" s="4">
        <v>2.4374134660082429</v>
      </c>
      <c r="Q24" s="4"/>
      <c r="R24" s="4">
        <v>14.268546580890492</v>
      </c>
      <c r="S24" s="4">
        <v>3.1513162541167419</v>
      </c>
      <c r="U24" s="4"/>
      <c r="V24" s="4">
        <v>3.1513162541167419</v>
      </c>
      <c r="X24" s="419"/>
      <c r="Y24" s="5"/>
      <c r="Z24" s="5">
        <v>3.1768140338374802</v>
      </c>
      <c r="AA24" s="4">
        <v>17.305075277241126</v>
      </c>
      <c r="AB24" s="4">
        <v>12.430045386832651</v>
      </c>
      <c r="AC24" s="4">
        <v>5.306517814716484</v>
      </c>
      <c r="AD24" s="4">
        <v>3.5812203165340293</v>
      </c>
      <c r="AE24" s="4">
        <v>1.3225779039651875</v>
      </c>
      <c r="AF24" s="4">
        <v>0.30664517372515465</v>
      </c>
      <c r="AG24" s="4">
        <v>5635.8254085060898</v>
      </c>
      <c r="AH24" s="4">
        <v>2469.5129999999999</v>
      </c>
      <c r="AI24" s="252">
        <v>15.498174699597927</v>
      </c>
      <c r="AJ24" s="4"/>
      <c r="AK24" s="4"/>
      <c r="AL24" s="4"/>
      <c r="AM24" s="4"/>
      <c r="AN24" s="4"/>
      <c r="AO24" s="4"/>
      <c r="AP24" s="471">
        <v>48.55</v>
      </c>
      <c r="AQ24" s="471">
        <v>35.31</v>
      </c>
      <c r="AR24" s="471">
        <v>17.53</v>
      </c>
      <c r="AS24" s="471">
        <v>13.08</v>
      </c>
      <c r="AT24" s="471">
        <v>6.4</v>
      </c>
      <c r="AU24" s="471">
        <v>4.6100000000000003</v>
      </c>
      <c r="AV24" s="471">
        <v>2.08</v>
      </c>
      <c r="AW24" s="471">
        <v>201.00989999999999</v>
      </c>
      <c r="AX24" s="471">
        <v>16873.98</v>
      </c>
      <c r="AY24" s="253">
        <v>7814.0338541529618</v>
      </c>
      <c r="AZ24" s="240">
        <v>64</v>
      </c>
      <c r="BA24" s="471"/>
      <c r="BB24" s="471">
        <v>6.96</v>
      </c>
      <c r="BC24" s="471">
        <v>2.35</v>
      </c>
      <c r="BD24" s="216"/>
      <c r="BE24" s="217">
        <v>0.33764367816091956</v>
      </c>
      <c r="BF24" s="471">
        <v>3780.09</v>
      </c>
      <c r="BG24" s="471">
        <v>24781.85</v>
      </c>
      <c r="BH24" s="253">
        <v>152.53461706854009</v>
      </c>
      <c r="BI24" s="252">
        <v>69.599999999999994</v>
      </c>
      <c r="BJ24" s="121"/>
      <c r="BK24" s="121"/>
      <c r="BL24" s="121"/>
      <c r="DB24" s="253">
        <v>8.4573300000000007</v>
      </c>
      <c r="DC24" s="253">
        <v>773.29399999999998</v>
      </c>
      <c r="DD24" s="253"/>
      <c r="DF24" s="121"/>
      <c r="DG24" s="121"/>
      <c r="DH24" s="121">
        <v>10.039999999999999</v>
      </c>
      <c r="DI24" s="254">
        <v>14.802159505020693</v>
      </c>
      <c r="DJ24" s="253">
        <v>17.110250000000001</v>
      </c>
      <c r="DK24" s="253">
        <v>626.33699999999999</v>
      </c>
      <c r="DL24" s="246">
        <v>17.980989358160219</v>
      </c>
      <c r="DN24" s="253">
        <v>18.87</v>
      </c>
      <c r="DO24" s="253">
        <v>18.87</v>
      </c>
      <c r="DP24" s="244">
        <v>27.820393412324755</v>
      </c>
      <c r="DQ24" s="244">
        <v>22.644000000000002</v>
      </c>
      <c r="DR24" s="244"/>
      <c r="DS24" s="166">
        <v>6.27</v>
      </c>
      <c r="DT24" s="244">
        <v>6.27</v>
      </c>
      <c r="DU24" s="215">
        <v>2.0699999999999998</v>
      </c>
      <c r="DV24" s="244">
        <v>2.0699999999999998</v>
      </c>
      <c r="DW24" s="224">
        <v>584.40781000000004</v>
      </c>
      <c r="DX24" s="225">
        <v>4234.3559999999998</v>
      </c>
      <c r="DY24" s="253">
        <v>28.365978675713237</v>
      </c>
      <c r="DZ24" s="253">
        <v>138.01574784925975</v>
      </c>
      <c r="EA24" s="253">
        <v>152.53461706854009</v>
      </c>
      <c r="EB24" s="253">
        <v>0.45240795336065776</v>
      </c>
      <c r="EC24" s="253">
        <v>0.46574465360481498</v>
      </c>
      <c r="ED24" s="253">
        <v>0.36192636268852624</v>
      </c>
      <c r="EO24" s="236"/>
      <c r="FA24" s="100">
        <v>17.326380796022516</v>
      </c>
      <c r="FB24" s="362">
        <v>7.335291064752071</v>
      </c>
      <c r="FC24" s="377">
        <v>15276.1</v>
      </c>
      <c r="FD24" s="377">
        <v>144240</v>
      </c>
      <c r="FE24" s="9">
        <v>0.90247684602566214</v>
      </c>
      <c r="FF24" s="9">
        <v>3.8207231058417901</v>
      </c>
    </row>
    <row r="25" spans="1:162" ht="14">
      <c r="A25" s="126">
        <v>1936</v>
      </c>
      <c r="C25" s="4"/>
      <c r="D25" s="4"/>
      <c r="E25" s="125">
        <v>386793975.82919657</v>
      </c>
      <c r="F25" s="125">
        <v>8381473.3834534818</v>
      </c>
      <c r="G25" s="253"/>
      <c r="H25" s="4"/>
      <c r="I25" s="4"/>
      <c r="J25" s="4"/>
      <c r="K25" s="4"/>
      <c r="L25" s="4"/>
      <c r="M25" s="4"/>
      <c r="O25" s="4"/>
      <c r="P25" s="4"/>
      <c r="Q25" s="4"/>
      <c r="R25" s="4">
        <v>14.110874588400486</v>
      </c>
      <c r="S25" s="4">
        <v>3.199247200989686</v>
      </c>
      <c r="U25" s="4"/>
      <c r="V25" s="4"/>
      <c r="X25" s="419"/>
      <c r="Y25" s="5"/>
      <c r="Z25" s="5">
        <v>3.1519210790712715</v>
      </c>
      <c r="AA25" s="4">
        <v>18.289107195748489</v>
      </c>
      <c r="AB25" s="4">
        <v>13.328511337048575</v>
      </c>
      <c r="AC25" s="4">
        <v>5.9726398085746553</v>
      </c>
      <c r="AD25" s="4">
        <v>4.0625170467251301</v>
      </c>
      <c r="AE25" s="4">
        <v>1.568497544783674</v>
      </c>
      <c r="AF25" s="4">
        <v>0.32656814488807107</v>
      </c>
      <c r="AG25" s="4">
        <v>5793.1503651037683</v>
      </c>
      <c r="AH25" s="4">
        <v>2518.5590000000002</v>
      </c>
      <c r="AI25" s="252">
        <v>15.485049066681853</v>
      </c>
      <c r="AJ25" s="4"/>
      <c r="AK25" s="4"/>
      <c r="AL25" s="4"/>
      <c r="AM25" s="4"/>
      <c r="AN25" s="4"/>
      <c r="AO25" s="4"/>
      <c r="AP25" s="471">
        <v>45.38</v>
      </c>
      <c r="AQ25" s="471">
        <v>33.270000000000003</v>
      </c>
      <c r="AR25" s="471">
        <v>16.25</v>
      </c>
      <c r="AS25" s="471">
        <v>12.11</v>
      </c>
      <c r="AT25" s="471">
        <v>5.97</v>
      </c>
      <c r="AU25" s="471">
        <v>4.32</v>
      </c>
      <c r="AV25" s="471">
        <v>1.96</v>
      </c>
      <c r="AW25" s="471">
        <v>228.42529999999999</v>
      </c>
      <c r="AX25" s="471">
        <v>16888.97</v>
      </c>
      <c r="AY25" s="253">
        <v>8871.8953560874343</v>
      </c>
      <c r="AZ25" s="240">
        <v>59.699999999999996</v>
      </c>
      <c r="BA25" s="471"/>
      <c r="BB25" s="471">
        <v>7.03</v>
      </c>
      <c r="BC25" s="471">
        <v>2.35</v>
      </c>
      <c r="BD25" s="216"/>
      <c r="BE25" s="217">
        <v>0.33428165007112376</v>
      </c>
      <c r="BF25" s="471">
        <v>3984.127</v>
      </c>
      <c r="BG25" s="471">
        <v>24835.71</v>
      </c>
      <c r="BH25" s="253">
        <v>160.41929141546586</v>
      </c>
      <c r="BI25" s="252">
        <v>70.3</v>
      </c>
      <c r="BJ25" s="121"/>
      <c r="BK25" s="121"/>
      <c r="BL25" s="121"/>
      <c r="CD25" s="245">
        <v>30.33709</v>
      </c>
      <c r="CE25" s="245">
        <v>1863.2539999999999</v>
      </c>
      <c r="CF25" s="246"/>
      <c r="DB25" s="253">
        <v>8.97194</v>
      </c>
      <c r="DC25" s="253">
        <v>786.43399999999997</v>
      </c>
      <c r="DD25" s="253"/>
      <c r="DF25" s="121"/>
      <c r="DG25" s="121"/>
      <c r="DH25" s="121">
        <v>9.74</v>
      </c>
      <c r="DI25" s="254">
        <v>14.359863902281033</v>
      </c>
      <c r="DJ25" s="253">
        <v>19.706289999999999</v>
      </c>
      <c r="DK25" s="253">
        <v>646.12900000000002</v>
      </c>
      <c r="DL25" s="246">
        <v>18.517740724014988</v>
      </c>
      <c r="DN25" s="253">
        <v>18.489999999999998</v>
      </c>
      <c r="DO25" s="253">
        <v>18.489999999999998</v>
      </c>
      <c r="DP25" s="244">
        <v>27.260152315521179</v>
      </c>
      <c r="DQ25" s="244">
        <v>22.187999999999999</v>
      </c>
      <c r="DR25" s="244"/>
      <c r="DS25" s="166">
        <v>6.18</v>
      </c>
      <c r="DT25" s="244">
        <v>6.18</v>
      </c>
      <c r="DU25" s="215">
        <v>1.95</v>
      </c>
      <c r="DV25" s="244">
        <v>1.95</v>
      </c>
      <c r="DW25" s="224">
        <v>655.48203000000001</v>
      </c>
      <c r="DX25" s="225">
        <v>4336.8860000000004</v>
      </c>
      <c r="DY25" s="253">
        <v>29.112846423521905</v>
      </c>
      <c r="DZ25" s="253">
        <v>151.14117133814446</v>
      </c>
      <c r="EA25" s="253">
        <v>160.41929141546589</v>
      </c>
      <c r="EB25" s="253">
        <v>0.47108165733854207</v>
      </c>
      <c r="EC25" s="253">
        <v>0.48967043777668501</v>
      </c>
      <c r="ED25" s="253">
        <v>0.3768653258708336</v>
      </c>
      <c r="EO25" s="236"/>
      <c r="FA25" s="100">
        <v>15.584560536427317</v>
      </c>
      <c r="FB25" s="362">
        <v>6.7333670300468142</v>
      </c>
      <c r="FC25" s="377">
        <v>16044</v>
      </c>
      <c r="FD25" s="377">
        <v>146280</v>
      </c>
      <c r="FE25" s="9">
        <v>0.79934731185880692</v>
      </c>
      <c r="FF25" s="9">
        <v>3.4536096302786765</v>
      </c>
    </row>
    <row r="26" spans="1:162" ht="14">
      <c r="A26" s="126">
        <v>1937</v>
      </c>
      <c r="C26" s="4">
        <v>9.5260470450638888</v>
      </c>
      <c r="D26" s="4">
        <v>2.9436297283789981</v>
      </c>
      <c r="E26" s="125">
        <v>532567699.53057414</v>
      </c>
      <c r="F26" s="125">
        <v>8473078.2479848824</v>
      </c>
      <c r="G26" s="253">
        <v>5.5489912067215545</v>
      </c>
      <c r="H26" s="4"/>
      <c r="I26" s="4">
        <v>8.5091176432890396</v>
      </c>
      <c r="J26" s="4">
        <v>2.5265101650204485</v>
      </c>
      <c r="K26" s="4"/>
      <c r="L26" s="4">
        <v>8.1074756585601389</v>
      </c>
      <c r="M26" s="4">
        <v>2.4646751481085496</v>
      </c>
      <c r="O26" s="4">
        <v>6.2827463217170072</v>
      </c>
      <c r="P26" s="4">
        <v>1.9758212969275379</v>
      </c>
      <c r="Q26" s="4"/>
      <c r="R26" s="4">
        <v>11.545540741601497</v>
      </c>
      <c r="S26" s="4">
        <v>2.8106539972432141</v>
      </c>
      <c r="U26" s="4"/>
      <c r="V26" s="4">
        <v>1.9758212969275379</v>
      </c>
      <c r="X26" s="419"/>
      <c r="Y26" s="5"/>
      <c r="Z26" s="5">
        <v>2.5889250574700085</v>
      </c>
      <c r="AA26" s="4">
        <v>19.849609423004747</v>
      </c>
      <c r="AB26" s="4">
        <v>14.073905843951078</v>
      </c>
      <c r="AC26" s="4">
        <v>5.9343340178110218</v>
      </c>
      <c r="AD26" s="4">
        <v>4.0237278685544275</v>
      </c>
      <c r="AE26" s="4">
        <v>1.4985720212486178</v>
      </c>
      <c r="AF26" s="4">
        <v>0.29896477514229641</v>
      </c>
      <c r="AG26" s="4">
        <v>7095.4771158773901</v>
      </c>
      <c r="AH26" s="4">
        <v>2533.7460000000001</v>
      </c>
      <c r="AI26" s="252">
        <v>15.401329905937068</v>
      </c>
      <c r="AJ26" s="4"/>
      <c r="AK26" s="4"/>
      <c r="AL26" s="4"/>
      <c r="AM26" s="4"/>
      <c r="AN26" s="4"/>
      <c r="AO26" s="4"/>
      <c r="AP26" s="471">
        <v>44.99</v>
      </c>
      <c r="AQ26" s="471">
        <v>32.67</v>
      </c>
      <c r="AR26" s="471">
        <v>16.510000000000002</v>
      </c>
      <c r="AS26" s="471">
        <v>12.51</v>
      </c>
      <c r="AT26" s="471">
        <v>6.3</v>
      </c>
      <c r="AU26" s="471">
        <v>4.57</v>
      </c>
      <c r="AV26" s="471">
        <v>2.14</v>
      </c>
      <c r="AW26" s="471">
        <v>277.98790000000002</v>
      </c>
      <c r="AX26" s="471">
        <v>16899.310000000001</v>
      </c>
      <c r="AY26" s="253">
        <v>10790.269479659231</v>
      </c>
      <c r="AZ26" s="240">
        <v>63</v>
      </c>
      <c r="BA26" s="471">
        <v>16.98</v>
      </c>
      <c r="BB26" s="471">
        <v>6.59</v>
      </c>
      <c r="BC26" s="471">
        <v>2.1800000000000002</v>
      </c>
      <c r="BD26" s="217">
        <v>0.38810365135453473</v>
      </c>
      <c r="BE26" s="217">
        <v>0.33080424886191201</v>
      </c>
      <c r="BF26" s="471">
        <v>4242.9870000000001</v>
      </c>
      <c r="BG26" s="471">
        <v>24889.05</v>
      </c>
      <c r="BH26" s="253">
        <v>170.47605272198015</v>
      </c>
      <c r="BI26" s="252">
        <v>65.900000000000006</v>
      </c>
      <c r="BJ26" s="121"/>
      <c r="BK26" s="121"/>
      <c r="BL26" s="121"/>
      <c r="CD26" s="245"/>
      <c r="CE26" s="245"/>
      <c r="CF26" s="246"/>
      <c r="DB26" s="253">
        <v>15.767519999999999</v>
      </c>
      <c r="DC26" s="253">
        <v>799.41800000000001</v>
      </c>
      <c r="DD26" s="253"/>
      <c r="DF26" s="121"/>
      <c r="DG26" s="121"/>
      <c r="DH26" s="121">
        <v>9.0500000000000007</v>
      </c>
      <c r="DI26" s="254">
        <v>13.34258401597981</v>
      </c>
      <c r="DJ26" s="253">
        <v>22.656330000000001</v>
      </c>
      <c r="DK26" s="253">
        <v>660.99</v>
      </c>
      <c r="DL26" s="246">
        <v>18.196165189563523</v>
      </c>
      <c r="DN26" s="253">
        <v>17.760000000000002</v>
      </c>
      <c r="DO26" s="253">
        <v>17.760000000000002</v>
      </c>
      <c r="DP26" s="244">
        <v>26.183899682188006</v>
      </c>
      <c r="DQ26" s="244">
        <v>21.312000000000001</v>
      </c>
      <c r="DR26" s="244"/>
      <c r="DS26" s="166">
        <v>5.62</v>
      </c>
      <c r="DT26" s="244">
        <v>5.62</v>
      </c>
      <c r="DU26" s="215">
        <v>1.74</v>
      </c>
      <c r="DV26" s="244">
        <v>1.74</v>
      </c>
      <c r="DW26" s="224">
        <v>665.96547999999996</v>
      </c>
      <c r="DX26" s="225">
        <v>4444.9930000000004</v>
      </c>
      <c r="DY26" s="253">
        <v>24.695827097192755</v>
      </c>
      <c r="DZ26" s="253">
        <v>149.82374100476648</v>
      </c>
      <c r="EA26" s="253">
        <v>170.47605272198015</v>
      </c>
      <c r="EB26" s="253">
        <v>0.43942752841979987</v>
      </c>
      <c r="EC26" s="253">
        <v>0.50620229007633599</v>
      </c>
      <c r="ED26" s="253">
        <v>0.35154202273583984</v>
      </c>
      <c r="EO26" s="236"/>
      <c r="FA26" s="100">
        <v>15.542894870541213</v>
      </c>
      <c r="FB26" s="362">
        <v>6.708053913563492</v>
      </c>
      <c r="FC26" s="377">
        <v>16330.3</v>
      </c>
      <c r="FD26" s="377">
        <v>148360</v>
      </c>
      <c r="FE26" s="9">
        <v>0.7528625902970969</v>
      </c>
      <c r="FF26" s="9">
        <v>3.24922923772059</v>
      </c>
    </row>
    <row r="27" spans="1:162" ht="14">
      <c r="A27" s="126">
        <v>1938</v>
      </c>
      <c r="C27" s="4">
        <v>8.2924910097221041</v>
      </c>
      <c r="D27" s="4">
        <v>2.6229088758187316</v>
      </c>
      <c r="E27" s="125">
        <v>647229385.05100882</v>
      </c>
      <c r="F27" s="125">
        <v>8562091.5542477649</v>
      </c>
      <c r="G27" s="253">
        <v>5.3678657747248684</v>
      </c>
      <c r="H27" s="4"/>
      <c r="I27" s="4">
        <v>7.4834733159574096</v>
      </c>
      <c r="J27" s="4">
        <v>2.3710918131920273</v>
      </c>
      <c r="K27" s="4"/>
      <c r="L27" s="4">
        <v>7.1229754338296587</v>
      </c>
      <c r="M27" s="4">
        <v>2.1746724018634147</v>
      </c>
      <c r="O27" s="4">
        <v>5.6916865126334812</v>
      </c>
      <c r="P27" s="4">
        <v>1.8960397139050882</v>
      </c>
      <c r="Q27" s="4"/>
      <c r="R27" s="4">
        <v>10.174935577060461</v>
      </c>
      <c r="S27" s="4">
        <v>2.6427102048797488</v>
      </c>
      <c r="U27" s="4"/>
      <c r="V27" s="4">
        <v>1.8960397139050882</v>
      </c>
      <c r="X27" s="419"/>
      <c r="Y27" s="5"/>
      <c r="Z27" s="5">
        <v>3.178448746531203</v>
      </c>
      <c r="AA27" s="85">
        <v>19.830414132913024</v>
      </c>
      <c r="AB27" s="85">
        <v>14.720977962514111</v>
      </c>
      <c r="AC27" s="85">
        <v>7.1378492328064977</v>
      </c>
      <c r="AD27" s="85">
        <v>4.916639656035299</v>
      </c>
      <c r="AE27" s="85">
        <v>1.6088913320083686</v>
      </c>
      <c r="AF27" s="4">
        <v>0.35994453696050827</v>
      </c>
      <c r="AG27" s="4">
        <v>8838.8368793613972</v>
      </c>
      <c r="AH27" s="4">
        <v>2809.3789999999999</v>
      </c>
      <c r="AI27" s="252">
        <v>19.230493830541057</v>
      </c>
      <c r="AJ27" s="85"/>
      <c r="AK27" s="85"/>
      <c r="AL27" s="85"/>
      <c r="AM27" s="85"/>
      <c r="AN27" s="85"/>
      <c r="AO27" s="85"/>
      <c r="AP27" s="471">
        <v>43.74</v>
      </c>
      <c r="AQ27" s="471">
        <v>31.07</v>
      </c>
      <c r="AR27" s="471">
        <v>15.3</v>
      </c>
      <c r="AS27" s="471">
        <v>11.41</v>
      </c>
      <c r="AT27" s="471">
        <v>5.57</v>
      </c>
      <c r="AU27" s="471">
        <v>3.98</v>
      </c>
      <c r="AV27" s="471">
        <v>1.82</v>
      </c>
      <c r="AW27" s="471">
        <v>301.14030000000002</v>
      </c>
      <c r="AX27" s="471">
        <v>16915.41</v>
      </c>
      <c r="AY27" s="253">
        <v>11677.81849609912</v>
      </c>
      <c r="AZ27" s="240">
        <v>55.7</v>
      </c>
      <c r="BA27" s="471"/>
      <c r="BB27" s="471">
        <v>6.57</v>
      </c>
      <c r="BC27" s="471">
        <v>2.21</v>
      </c>
      <c r="BD27" s="216"/>
      <c r="BE27" s="217">
        <v>0.33637747336377471</v>
      </c>
      <c r="BF27" s="471">
        <v>4319.5410000000002</v>
      </c>
      <c r="BG27" s="471">
        <v>24936.63</v>
      </c>
      <c r="BH27" s="253">
        <v>173.22071988075373</v>
      </c>
      <c r="BI27" s="252">
        <v>65.7</v>
      </c>
      <c r="BJ27" s="121"/>
      <c r="BK27" s="121"/>
      <c r="BL27" s="121"/>
      <c r="CD27" s="245"/>
      <c r="CE27" s="245"/>
      <c r="CF27" s="246"/>
      <c r="DB27" s="253">
        <v>9.8000000000000007</v>
      </c>
      <c r="DC27" s="253">
        <v>806.721</v>
      </c>
      <c r="DD27" s="253"/>
      <c r="DF27" s="121"/>
      <c r="DG27" s="121"/>
      <c r="DH27" s="121">
        <v>9.07</v>
      </c>
      <c r="DI27" s="254">
        <v>13.372070389495788</v>
      </c>
      <c r="DJ27" s="253">
        <v>24.426359999999999</v>
      </c>
      <c r="DK27" s="253">
        <v>676.19299999999998</v>
      </c>
      <c r="DL27" s="246">
        <v>18.914528985082164</v>
      </c>
      <c r="DN27" s="253">
        <v>17.09</v>
      </c>
      <c r="DO27" s="253">
        <v>17.09</v>
      </c>
      <c r="DP27" s="244">
        <v>25.196106169402757</v>
      </c>
      <c r="DQ27" s="244">
        <v>20.507999999999999</v>
      </c>
      <c r="DR27" s="244"/>
      <c r="DS27" s="166">
        <v>5.35</v>
      </c>
      <c r="DT27" s="244">
        <v>5.35</v>
      </c>
      <c r="DU27" s="215">
        <v>1.62</v>
      </c>
      <c r="DV27" s="244">
        <v>1.62</v>
      </c>
      <c r="DW27" s="224">
        <v>703.67259000000001</v>
      </c>
      <c r="DX27" s="225">
        <v>4553.9920000000002</v>
      </c>
      <c r="DY27" s="253">
        <v>23.861751481720969</v>
      </c>
      <c r="DZ27" s="253">
        <v>154.51774838427471</v>
      </c>
      <c r="EA27" s="253">
        <v>173.22071988075373</v>
      </c>
      <c r="EB27" s="253">
        <v>0.44601404638730785</v>
      </c>
      <c r="EC27" s="253">
        <v>0.48166982024597899</v>
      </c>
      <c r="ED27" s="253">
        <v>0.3568112371098463</v>
      </c>
      <c r="EK27" s="220">
        <v>8.01</v>
      </c>
      <c r="EL27">
        <v>11.80929259314898</v>
      </c>
      <c r="EM27" s="247">
        <v>7.5645600000000002</v>
      </c>
      <c r="EN27" s="247">
        <v>777.88400000000001</v>
      </c>
      <c r="EO27" s="247">
        <v>4.4967786480486769</v>
      </c>
      <c r="FA27" s="100">
        <v>17.817254056145696</v>
      </c>
      <c r="FB27" s="363">
        <v>7.6263057874165092</v>
      </c>
      <c r="FC27" s="377">
        <v>16423.400000000001</v>
      </c>
      <c r="FD27" s="377">
        <v>150440</v>
      </c>
      <c r="FE27" s="9">
        <v>0.84238481547738853</v>
      </c>
      <c r="FF27" s="9">
        <v>3.6056533589647461</v>
      </c>
    </row>
    <row r="28" spans="1:162" ht="14">
      <c r="A28" s="126">
        <v>1939</v>
      </c>
      <c r="C28" s="4">
        <v>8.3006927230959757</v>
      </c>
      <c r="D28" s="4">
        <v>2.6784389740617103</v>
      </c>
      <c r="E28" s="125">
        <v>736951501.97249746</v>
      </c>
      <c r="F28" s="125">
        <v>8649929.0878930669</v>
      </c>
      <c r="G28" s="253">
        <v>5.4793601707440951</v>
      </c>
      <c r="H28" s="4"/>
      <c r="I28" s="4">
        <v>7.4070184866462601</v>
      </c>
      <c r="J28" s="4">
        <v>2.4471026157599631</v>
      </c>
      <c r="K28" s="4"/>
      <c r="L28" s="4">
        <v>7.1007023364341091</v>
      </c>
      <c r="M28" s="4">
        <v>2.1860008103407234</v>
      </c>
      <c r="O28" s="4">
        <v>5.7569263467614</v>
      </c>
      <c r="P28" s="4">
        <v>1.9698574055361406</v>
      </c>
      <c r="Q28" s="4"/>
      <c r="R28" s="4">
        <v>10.180554506842117</v>
      </c>
      <c r="S28" s="4">
        <v>2.7502170533211538</v>
      </c>
      <c r="U28" s="4"/>
      <c r="V28" s="4">
        <v>1.9698574055361406</v>
      </c>
      <c r="X28" s="419"/>
      <c r="Y28" s="5"/>
      <c r="Z28" s="5">
        <v>3.0011228260636522</v>
      </c>
      <c r="AA28" s="4">
        <v>18.795959127491496</v>
      </c>
      <c r="AB28" s="4">
        <v>13.994298575850269</v>
      </c>
      <c r="AC28" s="4">
        <v>6.842996561222308</v>
      </c>
      <c r="AD28" s="4">
        <v>4.7374974214213488</v>
      </c>
      <c r="AE28" s="4">
        <v>1.582102130634325</v>
      </c>
      <c r="AF28" s="4">
        <v>0.36406743145198422</v>
      </c>
      <c r="AG28" s="4">
        <v>9432.4330061256915</v>
      </c>
      <c r="AH28" s="4">
        <v>2830.7890000000002</v>
      </c>
      <c r="AI28" s="252">
        <v>17.666548162518495</v>
      </c>
      <c r="AJ28" s="4"/>
      <c r="AK28" s="4"/>
      <c r="AL28" s="4"/>
      <c r="AM28" s="4"/>
      <c r="AN28" s="4"/>
      <c r="AO28" s="4"/>
      <c r="AP28" s="471">
        <v>40.68</v>
      </c>
      <c r="AQ28" s="471">
        <v>29.86</v>
      </c>
      <c r="AR28" s="471">
        <v>15.54</v>
      </c>
      <c r="AS28" s="471">
        <v>11.96</v>
      </c>
      <c r="AT28" s="471">
        <v>6.17</v>
      </c>
      <c r="AU28" s="471">
        <v>4.51</v>
      </c>
      <c r="AV28" s="471">
        <v>2.0699999999999998</v>
      </c>
      <c r="AW28" s="471">
        <v>318.20499999999998</v>
      </c>
      <c r="AX28" s="471">
        <v>16172.29</v>
      </c>
      <c r="AY28" s="253">
        <v>12906.570262158297</v>
      </c>
      <c r="AZ28" s="240">
        <v>61.7</v>
      </c>
      <c r="BA28" s="471"/>
      <c r="BB28" s="471">
        <v>6.35</v>
      </c>
      <c r="BC28" s="471">
        <v>2.13</v>
      </c>
      <c r="BD28" s="216"/>
      <c r="BE28" s="217">
        <v>0.33543307086614171</v>
      </c>
      <c r="BF28" s="471">
        <v>4436.2950000000001</v>
      </c>
      <c r="BG28" s="471">
        <v>25140.89</v>
      </c>
      <c r="BH28" s="253">
        <v>176.45735691934533</v>
      </c>
      <c r="BI28" s="252">
        <v>63.5</v>
      </c>
      <c r="BJ28" s="121"/>
      <c r="BK28" s="121"/>
      <c r="BL28" s="121"/>
      <c r="CD28" s="245"/>
      <c r="CE28" s="245"/>
      <c r="CF28" s="246"/>
      <c r="DB28" s="253">
        <v>13.74357</v>
      </c>
      <c r="DC28" s="253">
        <v>819.41899999999998</v>
      </c>
      <c r="DD28" s="253"/>
      <c r="DF28" s="121"/>
      <c r="DG28" s="121"/>
      <c r="DH28" s="121">
        <v>8.5299999999999994</v>
      </c>
      <c r="DI28" s="254">
        <v>12.575938304564394</v>
      </c>
      <c r="DJ28" s="253">
        <v>25.370370000000001</v>
      </c>
      <c r="DK28" s="253">
        <v>691.745</v>
      </c>
      <c r="DL28" s="246">
        <v>17.729236511769503</v>
      </c>
      <c r="DN28" s="253">
        <v>16.02</v>
      </c>
      <c r="DO28" s="253">
        <v>16.02</v>
      </c>
      <c r="DP28" s="244">
        <v>23.61858518629796</v>
      </c>
      <c r="DQ28" s="244">
        <v>19.224</v>
      </c>
      <c r="DR28" s="244"/>
      <c r="DS28" s="166">
        <v>4.9400000000000004</v>
      </c>
      <c r="DT28" s="244">
        <v>4.9400000000000004</v>
      </c>
      <c r="DU28" s="215">
        <v>1.61</v>
      </c>
      <c r="DV28" s="244">
        <v>1.61</v>
      </c>
      <c r="DW28" s="224">
        <v>771.35200999999995</v>
      </c>
      <c r="DX28" s="225">
        <v>4664.3190000000004</v>
      </c>
      <c r="DY28" s="253">
        <v>23.148430694216195</v>
      </c>
      <c r="DZ28" s="253">
        <v>165.37291081506214</v>
      </c>
      <c r="EA28" s="253">
        <v>176.45735691934533</v>
      </c>
      <c r="EB28" s="253">
        <v>0.46859171445781761</v>
      </c>
      <c r="EC28" s="253">
        <v>0.50555818353831605</v>
      </c>
      <c r="ED28" s="253">
        <v>0.37487337156625411</v>
      </c>
      <c r="EK28" s="220"/>
      <c r="EM28" s="247"/>
      <c r="EN28" s="247"/>
      <c r="EO28" s="247"/>
      <c r="FA28" s="100">
        <v>16.107120717423637</v>
      </c>
      <c r="FB28" s="363">
        <v>7.3845654193465586</v>
      </c>
      <c r="FC28" s="377">
        <v>18515.7</v>
      </c>
      <c r="FD28" s="377">
        <v>152560</v>
      </c>
      <c r="FE28" s="9">
        <v>0.83108883859247684</v>
      </c>
      <c r="FF28" s="9">
        <v>3.8102588324405131</v>
      </c>
    </row>
    <row r="29" spans="1:162" ht="14">
      <c r="A29" s="126">
        <v>1940</v>
      </c>
      <c r="C29" s="4">
        <v>9.7790923525292452</v>
      </c>
      <c r="D29" s="4">
        <v>3.5413198944909685</v>
      </c>
      <c r="E29" s="125">
        <v>780179151.76930547</v>
      </c>
      <c r="F29" s="125">
        <v>8809164.0112849511</v>
      </c>
      <c r="G29" s="253">
        <v>7.3981892079458271</v>
      </c>
      <c r="H29" s="4"/>
      <c r="I29" s="4">
        <v>7.3385067595472284</v>
      </c>
      <c r="J29" s="4">
        <v>2.8836013055623648</v>
      </c>
      <c r="K29" s="4"/>
      <c r="L29" s="4">
        <v>9.2093285494508077</v>
      </c>
      <c r="M29" s="4">
        <v>2.8143382361653764</v>
      </c>
      <c r="O29" s="4">
        <v>6.6207966589634664</v>
      </c>
      <c r="P29" s="4">
        <v>2.3827848491759847</v>
      </c>
      <c r="Q29" s="4"/>
      <c r="R29" s="4">
        <v>10.605391504112999</v>
      </c>
      <c r="S29" s="4">
        <v>3.6971987077910429</v>
      </c>
      <c r="U29" s="4"/>
      <c r="V29" s="4">
        <v>2.3827848491759847</v>
      </c>
      <c r="X29" s="419"/>
      <c r="Y29" s="5"/>
      <c r="Z29" s="5">
        <v>2.7758361124465218</v>
      </c>
      <c r="AA29" s="4">
        <v>21.514093132627842</v>
      </c>
      <c r="AB29" s="4">
        <v>16.41958233184965</v>
      </c>
      <c r="AC29" s="4">
        <v>8.1734358553027509</v>
      </c>
      <c r="AD29" s="4">
        <v>5.5155450348393451</v>
      </c>
      <c r="AE29" s="4">
        <v>1.7242260348488947</v>
      </c>
      <c r="AF29" s="4">
        <v>0.3799107777825449</v>
      </c>
      <c r="AG29" s="4">
        <v>10275.718322167166</v>
      </c>
      <c r="AH29" s="4">
        <v>2852.3710000000001</v>
      </c>
      <c r="AI29" s="252">
        <v>25.152321691305701</v>
      </c>
      <c r="AJ29" s="4"/>
      <c r="AK29" s="4"/>
      <c r="AL29" s="4"/>
      <c r="AM29" s="4"/>
      <c r="AN29" s="4"/>
      <c r="AO29" s="4"/>
      <c r="AP29" s="471">
        <v>41.75</v>
      </c>
      <c r="AQ29" s="471">
        <v>30.88</v>
      </c>
      <c r="AR29" s="471">
        <v>15.96</v>
      </c>
      <c r="AS29" s="471">
        <v>12.26</v>
      </c>
      <c r="AT29" s="471">
        <v>6.35</v>
      </c>
      <c r="AU29" s="471">
        <v>4.6100000000000003</v>
      </c>
      <c r="AV29" s="471">
        <v>1.97</v>
      </c>
      <c r="AW29" s="471">
        <v>289.63569999999999</v>
      </c>
      <c r="AX29" s="471">
        <v>16229.11</v>
      </c>
      <c r="AY29" s="253">
        <v>11706.653344816814</v>
      </c>
      <c r="AZ29" s="240">
        <v>63.5</v>
      </c>
      <c r="BA29" s="471"/>
      <c r="BB29" s="471">
        <v>5.67</v>
      </c>
      <c r="BC29" s="471">
        <v>1.84</v>
      </c>
      <c r="BD29" s="216"/>
      <c r="BE29" s="217">
        <v>0.32451499118165789</v>
      </c>
      <c r="BF29" s="471">
        <v>4849.451</v>
      </c>
      <c r="BG29" s="471">
        <v>25222.880000000001</v>
      </c>
      <c r="BH29" s="253">
        <v>192.26396827007861</v>
      </c>
      <c r="BI29" s="252">
        <v>56.7</v>
      </c>
      <c r="BJ29" s="121"/>
      <c r="BK29" s="121"/>
      <c r="BL29" s="121"/>
      <c r="CD29" s="245"/>
      <c r="CE29" s="245"/>
      <c r="CF29" s="246"/>
      <c r="DB29" s="253">
        <v>17.413180000000001</v>
      </c>
      <c r="DC29" s="253">
        <v>831.96100000000001</v>
      </c>
      <c r="DD29" s="253"/>
      <c r="DF29" s="121"/>
      <c r="DG29" s="121"/>
      <c r="DH29" s="121">
        <v>8.57</v>
      </c>
      <c r="DI29" s="254">
        <v>12.634911051596351</v>
      </c>
      <c r="DJ29" s="253">
        <v>26.759260000000001</v>
      </c>
      <c r="DK29" s="253">
        <v>707.65499999999997</v>
      </c>
      <c r="DL29" s="246">
        <v>16.855259370464971</v>
      </c>
      <c r="DN29" s="167"/>
      <c r="DO29" s="253"/>
      <c r="DP29" s="244"/>
      <c r="DQ29" s="244"/>
      <c r="DR29" s="244"/>
      <c r="DS29" s="166"/>
      <c r="DT29" s="244"/>
      <c r="DU29" s="215"/>
      <c r="DV29" s="244"/>
      <c r="DW29" s="224">
        <v>847.15296000000001</v>
      </c>
      <c r="DX29" s="225">
        <v>4774.6769999999997</v>
      </c>
      <c r="DY29" s="253"/>
      <c r="DZ29" s="253">
        <v>177.42623427720869</v>
      </c>
      <c r="EA29" s="253">
        <v>192.26396827007858</v>
      </c>
      <c r="EB29" s="253">
        <v>0.46141311831235349</v>
      </c>
      <c r="EC29" s="253">
        <v>0.48208117443868698</v>
      </c>
      <c r="ED29" s="253">
        <v>0.36913049464988285</v>
      </c>
      <c r="EK29" s="220"/>
      <c r="EM29" s="247"/>
      <c r="EN29" s="247"/>
      <c r="EO29" s="247"/>
      <c r="FA29" s="100">
        <v>16.14837331727837</v>
      </c>
      <c r="FB29" s="363">
        <v>7.5270779657548479</v>
      </c>
      <c r="FC29" s="377">
        <v>20105.400000000001</v>
      </c>
      <c r="FD29" s="377">
        <v>154720</v>
      </c>
      <c r="FE29" s="9">
        <v>0.81877955698148897</v>
      </c>
      <c r="FF29" s="9">
        <v>3.8164943558566367</v>
      </c>
    </row>
    <row r="30" spans="1:162" ht="14">
      <c r="A30" s="126">
        <v>1941</v>
      </c>
      <c r="C30" s="4"/>
      <c r="D30" s="4"/>
      <c r="E30" s="125">
        <v>817636325.01474333</v>
      </c>
      <c r="F30" s="125">
        <v>8967454.5123197064</v>
      </c>
      <c r="G30" s="253"/>
      <c r="H30" s="4"/>
      <c r="I30" s="4"/>
      <c r="J30" s="4"/>
      <c r="K30" s="4"/>
      <c r="L30" s="4"/>
      <c r="M30" s="4"/>
      <c r="O30" s="4"/>
      <c r="P30" s="4"/>
      <c r="Q30" s="4"/>
      <c r="R30" s="4">
        <v>11.773654673622636</v>
      </c>
      <c r="S30" s="4">
        <v>4.0813847666057654</v>
      </c>
      <c r="U30" s="4"/>
      <c r="V30" s="4"/>
      <c r="X30" s="419"/>
      <c r="Y30" s="5"/>
      <c r="Z30" s="5">
        <v>2.4786429420088609</v>
      </c>
      <c r="AA30" s="4">
        <v>22.585799188258314</v>
      </c>
      <c r="AB30" s="4">
        <v>16.998973326171331</v>
      </c>
      <c r="AC30" s="4">
        <v>8.2586832874175009</v>
      </c>
      <c r="AD30" s="4">
        <v>5.545398821530644</v>
      </c>
      <c r="AE30" s="4">
        <v>1.6929442541749495</v>
      </c>
      <c r="AF30" s="4">
        <v>0.36565822703811807</v>
      </c>
      <c r="AG30" s="4">
        <v>11595.570912164585</v>
      </c>
      <c r="AH30" s="4">
        <v>2874.1280000000002</v>
      </c>
      <c r="AI30" s="252">
        <v>22.108776268416634</v>
      </c>
      <c r="AJ30" s="4"/>
      <c r="AK30" s="4"/>
      <c r="AL30" s="4"/>
      <c r="AM30" s="4"/>
      <c r="AN30" s="4"/>
      <c r="AO30" s="4"/>
      <c r="AP30" s="471">
        <v>41.67</v>
      </c>
      <c r="AQ30" s="471">
        <v>30.64</v>
      </c>
      <c r="AR30" s="471">
        <v>15.81</v>
      </c>
      <c r="AS30" s="471">
        <v>11.94</v>
      </c>
      <c r="AT30" s="471">
        <v>5.77</v>
      </c>
      <c r="AU30" s="471">
        <v>4.08</v>
      </c>
      <c r="AV30" s="471">
        <v>1.7</v>
      </c>
      <c r="AW30" s="471">
        <v>353.0838</v>
      </c>
      <c r="AX30" s="471">
        <v>15368.13</v>
      </c>
      <c r="AY30" s="253">
        <v>15070.655323490886</v>
      </c>
      <c r="AZ30" s="240">
        <v>57.699999999999996</v>
      </c>
      <c r="BA30" s="471"/>
      <c r="BB30" s="471">
        <v>5</v>
      </c>
      <c r="BC30" s="471">
        <v>1.57</v>
      </c>
      <c r="BD30" s="216"/>
      <c r="BE30" s="217">
        <v>0.314</v>
      </c>
      <c r="BF30" s="471">
        <v>5381.6940000000004</v>
      </c>
      <c r="BG30" s="471">
        <v>25173.919999999998</v>
      </c>
      <c r="BH30" s="253">
        <v>213.78053159778057</v>
      </c>
      <c r="BI30" s="252">
        <v>50</v>
      </c>
      <c r="BJ30" s="121"/>
      <c r="BK30" s="121"/>
      <c r="BL30" s="121"/>
      <c r="CD30" s="245"/>
      <c r="CE30" s="245"/>
      <c r="CF30" s="246"/>
      <c r="DB30" s="253">
        <v>15.91338</v>
      </c>
      <c r="DC30" s="253">
        <v>844.346</v>
      </c>
      <c r="DD30" s="253"/>
      <c r="DF30" s="121"/>
      <c r="DG30" s="121"/>
      <c r="DH30" s="121"/>
      <c r="DJ30" s="253">
        <v>28.88889</v>
      </c>
      <c r="DK30" s="253">
        <v>723.93100000000004</v>
      </c>
      <c r="DL30" s="246"/>
      <c r="DN30" s="167"/>
      <c r="DO30" s="253"/>
      <c r="DP30" s="244"/>
      <c r="DQ30" s="244"/>
      <c r="DR30" s="244"/>
      <c r="DS30" s="166"/>
      <c r="DT30" s="244"/>
      <c r="DU30" s="215"/>
      <c r="DV30" s="244"/>
      <c r="DW30" s="224">
        <v>948.86545000000001</v>
      </c>
      <c r="DX30" s="225">
        <v>4886.8050000000003</v>
      </c>
      <c r="DY30" s="253"/>
      <c r="DZ30" s="253">
        <v>194.16887925751075</v>
      </c>
      <c r="EA30" s="253">
        <v>213.78053159778057</v>
      </c>
      <c r="EB30" s="253">
        <v>0.45413134162944185</v>
      </c>
      <c r="EC30" s="253">
        <v>0.45324238829576902</v>
      </c>
      <c r="ED30" s="253">
        <v>0.36330507330355361</v>
      </c>
      <c r="EK30" s="220"/>
      <c r="EM30" s="247"/>
      <c r="EN30" s="247"/>
      <c r="EO30" s="247"/>
      <c r="FA30" s="100">
        <v>14.063098113519288</v>
      </c>
      <c r="FB30" s="363">
        <v>6.8456522002461888</v>
      </c>
      <c r="FC30" s="377">
        <v>24405.5</v>
      </c>
      <c r="FD30" s="377">
        <v>156680</v>
      </c>
      <c r="FE30" s="9">
        <v>0.76869994729132052</v>
      </c>
      <c r="FF30" s="9">
        <v>3.7418870600392045</v>
      </c>
    </row>
    <row r="31" spans="1:162" ht="14">
      <c r="A31" s="126">
        <v>1942</v>
      </c>
      <c r="C31" s="4">
        <v>5.2401922018578686</v>
      </c>
      <c r="D31" s="4">
        <v>1.9760805379045019</v>
      </c>
      <c r="E31" s="125">
        <v>965508353.70563483</v>
      </c>
      <c r="F31" s="125">
        <v>9123821.647039067</v>
      </c>
      <c r="G31" s="253">
        <v>2.7507099740065017</v>
      </c>
      <c r="H31" s="4"/>
      <c r="I31" s="4">
        <v>4.4149479896553503</v>
      </c>
      <c r="J31" s="4">
        <v>1.7136795467272039</v>
      </c>
      <c r="K31" s="4"/>
      <c r="L31" s="4">
        <v>2.4578077290708142</v>
      </c>
      <c r="M31" s="4">
        <v>0.99419915692099381</v>
      </c>
      <c r="O31" s="4">
        <v>1.7415256235283627</v>
      </c>
      <c r="P31" s="4">
        <v>0.67007917113586513</v>
      </c>
      <c r="Q31" s="4"/>
      <c r="R31" s="4">
        <v>10.458502792368945</v>
      </c>
      <c r="S31" s="4">
        <v>3.3575419640363182</v>
      </c>
      <c r="U31" s="4"/>
      <c r="V31" s="4">
        <v>0.67007917113586513</v>
      </c>
      <c r="Z31" s="4"/>
      <c r="AA31" s="4"/>
      <c r="AB31" s="4"/>
      <c r="AC31" s="4"/>
      <c r="AD31" s="4"/>
      <c r="AE31" s="4"/>
      <c r="AF31" s="4"/>
      <c r="AG31" s="4">
        <v>15101.088796886323</v>
      </c>
      <c r="AH31" s="4">
        <v>2896.0610000000001</v>
      </c>
      <c r="AI31" s="252"/>
      <c r="AJ31" s="4"/>
      <c r="AK31" s="4"/>
      <c r="AL31" s="4"/>
      <c r="AM31" s="4"/>
      <c r="AN31" s="4"/>
      <c r="AO31" s="4"/>
      <c r="AP31" s="471">
        <v>38.06</v>
      </c>
      <c r="AQ31" s="471">
        <v>28.06</v>
      </c>
      <c r="AR31" s="471">
        <v>14.47</v>
      </c>
      <c r="AS31" s="471">
        <v>10.83</v>
      </c>
      <c r="AT31" s="471">
        <v>5.07</v>
      </c>
      <c r="AU31" s="471">
        <v>3.52</v>
      </c>
      <c r="AV31" s="471">
        <v>1.39</v>
      </c>
      <c r="AW31" s="471">
        <v>472.42790000000002</v>
      </c>
      <c r="AX31" s="471">
        <v>15371.96</v>
      </c>
      <c r="AY31" s="253">
        <v>20159.588497517558</v>
      </c>
      <c r="AZ31" s="240">
        <v>50.7</v>
      </c>
      <c r="BA31" s="471"/>
      <c r="BB31" s="471">
        <v>4.4400000000000004</v>
      </c>
      <c r="BC31" s="471">
        <v>1.37</v>
      </c>
      <c r="BD31" s="216"/>
      <c r="BE31" s="217">
        <v>0.30855855855855857</v>
      </c>
      <c r="BF31" s="471">
        <v>6038.4970000000003</v>
      </c>
      <c r="BG31" s="471">
        <v>25223.99</v>
      </c>
      <c r="BH31" s="253">
        <v>239.39499658856508</v>
      </c>
      <c r="BI31" s="252">
        <v>44.400000000000006</v>
      </c>
      <c r="BJ31" s="121"/>
      <c r="BK31" s="121"/>
      <c r="BL31" s="121"/>
      <c r="CD31" s="245"/>
      <c r="CE31" s="245"/>
      <c r="CF31" s="246"/>
      <c r="DB31" s="253">
        <v>17.262440000000002</v>
      </c>
      <c r="DC31" s="253">
        <v>856.57500000000005</v>
      </c>
      <c r="DD31" s="253"/>
      <c r="DF31" s="121"/>
      <c r="DG31" s="121"/>
      <c r="DH31" s="121"/>
      <c r="DJ31" s="253">
        <v>29.814810000000001</v>
      </c>
      <c r="DK31" s="253">
        <v>752.45399999999995</v>
      </c>
      <c r="DL31" s="246"/>
      <c r="DN31" s="167"/>
      <c r="DO31" s="253"/>
      <c r="DP31" s="244"/>
      <c r="DQ31" s="244"/>
      <c r="DR31" s="244"/>
      <c r="DS31" s="166"/>
      <c r="DT31" s="244"/>
      <c r="DU31" s="215"/>
      <c r="DV31" s="244"/>
      <c r="DW31" s="224">
        <v>1023.69955</v>
      </c>
      <c r="DX31" s="225">
        <v>4998.0940000000001</v>
      </c>
      <c r="DY31" s="253"/>
      <c r="DZ31" s="253">
        <v>204.81798661649822</v>
      </c>
      <c r="EA31" s="253">
        <v>239.39499658856508</v>
      </c>
      <c r="EB31" s="253">
        <v>0.42778251328390865</v>
      </c>
      <c r="EC31" s="253">
        <v>0.44843266253870001</v>
      </c>
      <c r="ED31" s="253">
        <v>0.34222601062712693</v>
      </c>
      <c r="EK31" s="220"/>
      <c r="EM31" s="247"/>
      <c r="EN31" s="247"/>
      <c r="EO31" s="247"/>
      <c r="FA31" s="100"/>
      <c r="FB31" s="363"/>
      <c r="FC31" s="377">
        <v>35063</v>
      </c>
      <c r="FD31" s="377">
        <v>158520</v>
      </c>
      <c r="FE31" s="9">
        <v>0</v>
      </c>
      <c r="FF31" s="9">
        <v>0</v>
      </c>
    </row>
    <row r="32" spans="1:162" ht="14">
      <c r="A32" s="126">
        <v>1943</v>
      </c>
      <c r="C32" s="4"/>
      <c r="E32" s="125">
        <v>1205169847.0151963</v>
      </c>
      <c r="F32" s="125">
        <v>9279034.2421037368</v>
      </c>
      <c r="G32" s="253"/>
      <c r="H32" s="393"/>
      <c r="K32" s="4"/>
      <c r="L32" s="4">
        <v>2.1137587806781521</v>
      </c>
      <c r="M32" s="4">
        <v>0.82654908806394045</v>
      </c>
      <c r="O32" s="4">
        <v>1.4560002612958807</v>
      </c>
      <c r="P32" s="4">
        <v>0.57493927295264713</v>
      </c>
      <c r="Q32" s="4"/>
      <c r="R32" s="4">
        <v>8.4335044829752377</v>
      </c>
      <c r="S32" s="4">
        <v>2.9556875416935937</v>
      </c>
      <c r="U32" s="4"/>
      <c r="V32" s="4">
        <v>0.57493927295264713</v>
      </c>
      <c r="AG32" s="4">
        <v>20451.606553324775</v>
      </c>
      <c r="AH32" s="4">
        <v>2918.17</v>
      </c>
      <c r="AI32" s="252"/>
      <c r="AP32" s="471">
        <v>33.18</v>
      </c>
      <c r="AQ32" s="471">
        <v>23.54</v>
      </c>
      <c r="AR32" s="471">
        <v>10.94</v>
      </c>
      <c r="AS32" s="471">
        <v>7.81</v>
      </c>
      <c r="AT32" s="471">
        <v>3.3</v>
      </c>
      <c r="AU32" s="471">
        <v>2.23</v>
      </c>
      <c r="AV32" s="471">
        <v>0.88</v>
      </c>
      <c r="AW32" s="471">
        <v>561.55529999999999</v>
      </c>
      <c r="AX32" s="471">
        <v>15276.62</v>
      </c>
      <c r="AY32" s="253">
        <v>24112.41033174223</v>
      </c>
      <c r="AZ32" s="240">
        <v>33</v>
      </c>
      <c r="BA32" s="471"/>
      <c r="BB32" s="471">
        <v>4.2300000000000004</v>
      </c>
      <c r="BC32" s="471">
        <v>1.28</v>
      </c>
      <c r="BD32" s="216"/>
      <c r="BE32" s="217">
        <v>0.30260047281323876</v>
      </c>
      <c r="BF32" s="471">
        <v>6384.4129999999996</v>
      </c>
      <c r="BG32" s="471">
        <v>25382.99</v>
      </c>
      <c r="BH32" s="253">
        <v>251.52328389996609</v>
      </c>
      <c r="BI32" s="252">
        <v>42.300000000000004</v>
      </c>
      <c r="BJ32" s="121"/>
      <c r="BK32" s="121"/>
      <c r="BL32" s="121"/>
      <c r="BT32">
        <v>3</v>
      </c>
      <c r="BU32" s="176">
        <v>4.422956027396622</v>
      </c>
      <c r="BV32" s="241">
        <v>73.899119999999996</v>
      </c>
      <c r="BW32" s="242">
        <v>1555.914</v>
      </c>
      <c r="BX32" s="251">
        <v>5.6649585742845234</v>
      </c>
      <c r="CB32">
        <v>5.44</v>
      </c>
      <c r="CC32" s="4">
        <v>8.0202935963458764</v>
      </c>
      <c r="CD32" s="245">
        <v>63.496119999999998</v>
      </c>
      <c r="CE32" s="245">
        <v>2129.732</v>
      </c>
      <c r="CF32" s="251">
        <v>6.4482658871152214</v>
      </c>
      <c r="CY32" s="121"/>
      <c r="CZ32">
        <v>8.5399999999999991</v>
      </c>
      <c r="DA32" s="254">
        <v>12.590681491322382</v>
      </c>
      <c r="DB32" s="253">
        <v>17.593789999999998</v>
      </c>
      <c r="DC32" s="253">
        <v>863.25300000000004</v>
      </c>
      <c r="DD32" s="251">
        <v>6.9199185669048582</v>
      </c>
      <c r="DF32" s="121"/>
      <c r="DG32" s="121"/>
      <c r="DH32" s="121"/>
      <c r="DJ32" s="253">
        <v>30.55556</v>
      </c>
      <c r="DK32" s="253">
        <v>782.101</v>
      </c>
      <c r="DL32" s="246"/>
      <c r="DN32" s="167"/>
      <c r="DO32" s="253"/>
      <c r="DP32" s="244"/>
      <c r="DQ32" s="244"/>
      <c r="DR32" s="244"/>
      <c r="DS32" s="166"/>
      <c r="DT32" s="244"/>
      <c r="DU32" s="215"/>
      <c r="DV32" s="244"/>
      <c r="DW32" s="224">
        <v>1102.4010499999999</v>
      </c>
      <c r="DX32" s="225">
        <v>5112.0330000000004</v>
      </c>
      <c r="DY32" s="253"/>
      <c r="DZ32" s="253">
        <v>215.64826557262052</v>
      </c>
      <c r="EA32" s="253">
        <v>251.52328389996606</v>
      </c>
      <c r="EB32" s="253">
        <v>0.42868449836713035</v>
      </c>
      <c r="EC32" s="253">
        <v>0.44320457796852603</v>
      </c>
      <c r="ED32" s="253">
        <v>0.34294759869370423</v>
      </c>
      <c r="EK32" s="220"/>
      <c r="EM32" s="247"/>
      <c r="EN32" s="247"/>
      <c r="EO32" s="247"/>
      <c r="FA32" s="100">
        <v>10.316121106422349</v>
      </c>
      <c r="FB32" s="363">
        <v>4.8439151959007223</v>
      </c>
      <c r="FC32" s="377">
        <v>48845.3</v>
      </c>
      <c r="FD32" s="377">
        <v>160360</v>
      </c>
      <c r="FE32" s="9">
        <v>0.93720548504872814</v>
      </c>
      <c r="FF32" s="9">
        <v>4.4006306671630702</v>
      </c>
    </row>
    <row r="33" spans="1:162" ht="14">
      <c r="A33" s="126">
        <v>1944</v>
      </c>
      <c r="C33" s="4"/>
      <c r="E33" s="125">
        <v>1458078198.331162</v>
      </c>
      <c r="F33" s="125">
        <v>9433895.3850059006</v>
      </c>
      <c r="G33" s="253"/>
      <c r="K33" s="4"/>
      <c r="L33" s="4">
        <v>3.526512906905706</v>
      </c>
      <c r="M33" s="4">
        <v>1.0824679886560942</v>
      </c>
      <c r="O33" s="4">
        <v>1.293986115915851</v>
      </c>
      <c r="P33" s="4">
        <v>0.46528762463768542</v>
      </c>
      <c r="Q33" s="4"/>
      <c r="R33" s="4"/>
      <c r="S33" s="4"/>
      <c r="U33" s="4"/>
      <c r="V33" s="4">
        <v>0.46528762463768542</v>
      </c>
      <c r="AG33" s="4">
        <v>30534.45890246865</v>
      </c>
      <c r="AH33" s="4">
        <v>2940.4569999999999</v>
      </c>
      <c r="AI33" s="252"/>
      <c r="AP33" s="471">
        <v>30.55</v>
      </c>
      <c r="AQ33" s="471">
        <v>21.21</v>
      </c>
      <c r="AR33" s="471">
        <v>9.18</v>
      </c>
      <c r="AS33" s="471">
        <v>6.43</v>
      </c>
      <c r="AT33" s="471">
        <v>2.65</v>
      </c>
      <c r="AU33" s="471">
        <v>1.77</v>
      </c>
      <c r="AV33" s="471">
        <v>0.65</v>
      </c>
      <c r="AW33" s="471">
        <v>682.08720000000005</v>
      </c>
      <c r="AX33" s="471">
        <v>15088.56</v>
      </c>
      <c r="AY33" s="253">
        <v>29652.920719432474</v>
      </c>
      <c r="AZ33" s="240">
        <v>26.5</v>
      </c>
      <c r="BA33" s="471"/>
      <c r="BB33" s="471">
        <v>4.13</v>
      </c>
      <c r="BC33" s="471">
        <v>1.22</v>
      </c>
      <c r="BD33" s="216"/>
      <c r="BE33" s="217">
        <v>0.29539951573849876</v>
      </c>
      <c r="BF33" s="471">
        <v>6579.0159999999996</v>
      </c>
      <c r="BG33" s="471">
        <v>25458.19</v>
      </c>
      <c r="BH33" s="253">
        <v>258.42434202902876</v>
      </c>
      <c r="BI33" s="252">
        <v>41.3</v>
      </c>
      <c r="BJ33" s="121"/>
      <c r="BK33" s="121"/>
      <c r="BL33" s="121"/>
      <c r="BT33" s="121"/>
      <c r="BV33" s="241"/>
      <c r="BW33" s="253">
        <v>1594.7</v>
      </c>
      <c r="BX33" s="243"/>
      <c r="CA33" s="121"/>
      <c r="CB33" s="121"/>
      <c r="CD33" s="253">
        <v>65.791160000000005</v>
      </c>
      <c r="CE33" s="253">
        <v>2167.8000000000002</v>
      </c>
      <c r="CF33" s="246"/>
      <c r="CX33" s="121"/>
      <c r="CY33" s="121"/>
      <c r="CZ33" s="121">
        <v>10.24</v>
      </c>
      <c r="DA33" s="254">
        <v>15.097023240180469</v>
      </c>
      <c r="DB33" s="253">
        <v>15.64053</v>
      </c>
      <c r="DC33" s="253">
        <v>875.19600000000003</v>
      </c>
      <c r="DD33" s="251">
        <v>7.081294868079981</v>
      </c>
      <c r="DF33" s="121"/>
      <c r="DG33" s="121"/>
      <c r="DH33" s="121"/>
      <c r="DJ33" s="253">
        <v>32.5</v>
      </c>
      <c r="DK33" s="253">
        <v>812.91600000000005</v>
      </c>
      <c r="DL33" s="246"/>
      <c r="DN33" s="253">
        <v>18.239999999999998</v>
      </c>
      <c r="DO33" s="253">
        <v>18.239999999999998</v>
      </c>
      <c r="DP33" s="244">
        <v>26.891572646571458</v>
      </c>
      <c r="DQ33" s="244">
        <v>21.887999999999998</v>
      </c>
      <c r="DR33" s="244"/>
      <c r="DS33" s="166">
        <v>5.8</v>
      </c>
      <c r="DT33" s="244">
        <v>5.8</v>
      </c>
      <c r="DU33" s="215">
        <v>1.67</v>
      </c>
      <c r="DV33" s="244">
        <v>1.67</v>
      </c>
      <c r="DW33" s="224">
        <v>1173.1743899999999</v>
      </c>
      <c r="DX33" s="225">
        <v>5226.4470000000001</v>
      </c>
      <c r="DY33" s="253">
        <v>25.189561184494867</v>
      </c>
      <c r="DZ33" s="253">
        <v>224.46881983113957</v>
      </c>
      <c r="EA33" s="253">
        <v>258.42434202902876</v>
      </c>
      <c r="EB33" s="253">
        <v>0.4343027790430149</v>
      </c>
      <c r="EC33" s="253">
        <v>0.47000199322304198</v>
      </c>
      <c r="ED33" s="253">
        <v>0.34744222323441193</v>
      </c>
      <c r="EK33" s="220"/>
      <c r="EM33" s="247"/>
      <c r="EN33" s="247"/>
      <c r="EO33" s="247"/>
      <c r="FA33" s="100">
        <v>11.128818382439567</v>
      </c>
      <c r="FB33" s="363">
        <v>5.096787251515102</v>
      </c>
      <c r="FC33" s="377">
        <v>48804.7</v>
      </c>
      <c r="FD33" s="377">
        <v>162240</v>
      </c>
      <c r="FE33" s="9">
        <v>0.9718275268943467</v>
      </c>
      <c r="FF33" s="9">
        <v>4.450785321074453</v>
      </c>
    </row>
    <row r="34" spans="1:162" ht="14">
      <c r="A34" s="126">
        <v>1945</v>
      </c>
      <c r="C34" s="4"/>
      <c r="E34" s="125">
        <v>1580308924.632689</v>
      </c>
      <c r="F34" s="125">
        <v>9318949.1959763765</v>
      </c>
      <c r="G34" s="253"/>
      <c r="K34" s="4"/>
      <c r="L34" s="4">
        <v>4.6087779637067889</v>
      </c>
      <c r="M34" s="4">
        <v>1.2692739975014513</v>
      </c>
      <c r="O34" s="4">
        <v>0.72700492497279923</v>
      </c>
      <c r="P34" s="4">
        <v>0.32704036656974617</v>
      </c>
      <c r="Q34" s="4"/>
      <c r="R34" s="4"/>
      <c r="S34" s="4"/>
      <c r="U34" s="4"/>
      <c r="V34" s="4">
        <v>0.32704036656974617</v>
      </c>
      <c r="W34" s="4" t="e">
        <v>#REF!</v>
      </c>
      <c r="X34" s="4">
        <v>8.5041230167271067</v>
      </c>
      <c r="Y34" s="4">
        <v>2.2428421015554534</v>
      </c>
      <c r="AG34" s="4">
        <v>40525.822940855323</v>
      </c>
      <c r="AH34" s="4">
        <v>2962.9250000000002</v>
      </c>
      <c r="AI34" s="252"/>
      <c r="AJ34" s="4" t="e">
        <v>#REF!</v>
      </c>
      <c r="AK34" s="194">
        <v>8.5041230167271067</v>
      </c>
      <c r="AL34" s="194">
        <v>2.2428421015554534</v>
      </c>
      <c r="AM34" s="194">
        <v>2550.9016401941076</v>
      </c>
      <c r="AN34" s="194">
        <v>1193.944</v>
      </c>
      <c r="AO34" s="252">
        <v>3.4217121526747598</v>
      </c>
      <c r="AP34" s="471">
        <v>30.27</v>
      </c>
      <c r="AQ34" s="471">
        <v>20</v>
      </c>
      <c r="AR34" s="471">
        <v>7.78</v>
      </c>
      <c r="AS34" s="471">
        <v>5.21</v>
      </c>
      <c r="AT34" s="471">
        <v>2.0299999999999998</v>
      </c>
      <c r="AU34" s="471">
        <v>1.35</v>
      </c>
      <c r="AV34" s="471">
        <v>0.53</v>
      </c>
      <c r="AW34" s="471">
        <v>1225.462</v>
      </c>
      <c r="AX34" s="471">
        <v>15138.38</v>
      </c>
      <c r="AY34" s="253">
        <v>53100.15848023368</v>
      </c>
      <c r="AZ34" s="240">
        <v>20.299999999999997</v>
      </c>
      <c r="BA34" s="471"/>
      <c r="BB34" s="471">
        <v>4.2300000000000004</v>
      </c>
      <c r="BC34" s="471">
        <v>1.23</v>
      </c>
      <c r="BD34" s="216"/>
      <c r="BE34" s="217">
        <v>0.29078014184397161</v>
      </c>
      <c r="BF34" s="471">
        <v>6501.8180000000002</v>
      </c>
      <c r="BG34" s="471">
        <v>25496.68</v>
      </c>
      <c r="BH34" s="253">
        <v>255.00645574247315</v>
      </c>
      <c r="BI34" s="252">
        <v>42.300000000000004</v>
      </c>
      <c r="BJ34" s="4"/>
      <c r="BK34" s="121"/>
      <c r="BL34" s="121"/>
      <c r="BT34" s="121"/>
      <c r="BV34" s="241"/>
      <c r="BW34" s="253">
        <v>1634.452</v>
      </c>
      <c r="BX34" s="243"/>
      <c r="CA34" s="121"/>
      <c r="CB34" s="121"/>
      <c r="CD34" s="253">
        <v>65.791160000000005</v>
      </c>
      <c r="CE34" s="253">
        <v>2205.8679999999999</v>
      </c>
      <c r="CF34" s="246"/>
      <c r="CX34" s="121"/>
      <c r="CY34" s="121"/>
      <c r="CZ34" s="121">
        <v>11.45</v>
      </c>
      <c r="DA34" s="254">
        <v>16.880948837897105</v>
      </c>
      <c r="DB34" s="253">
        <v>14.552199999999999</v>
      </c>
      <c r="DC34" s="253">
        <v>881.64</v>
      </c>
      <c r="DD34" s="251">
        <v>7.4112537054654615</v>
      </c>
      <c r="DF34" s="121">
        <v>32.28</v>
      </c>
      <c r="DG34" s="121">
        <v>23.99</v>
      </c>
      <c r="DH34" s="121">
        <v>11.37</v>
      </c>
      <c r="DI34" s="254">
        <v>16.763003343833198</v>
      </c>
      <c r="DJ34" s="253">
        <v>36.388890000000004</v>
      </c>
      <c r="DK34" s="253">
        <v>844.94399999999996</v>
      </c>
      <c r="DL34" s="246">
        <v>18.034291954856698</v>
      </c>
      <c r="DN34" s="253">
        <v>20.440000000000001</v>
      </c>
      <c r="DO34" s="253">
        <v>20.440000000000001</v>
      </c>
      <c r="DP34" s="244">
        <v>30.135073733328987</v>
      </c>
      <c r="DQ34" s="244">
        <v>24.528000000000002</v>
      </c>
      <c r="DR34" s="244"/>
      <c r="DS34" s="166">
        <v>7</v>
      </c>
      <c r="DT34" s="244">
        <v>7</v>
      </c>
      <c r="DU34" s="215">
        <v>2.04</v>
      </c>
      <c r="DV34" s="244">
        <v>2.04</v>
      </c>
      <c r="DW34" s="224">
        <v>1255.35654</v>
      </c>
      <c r="DX34" s="225">
        <v>5343.0919999999996</v>
      </c>
      <c r="DY34" s="253">
        <v>32.247147677823008</v>
      </c>
      <c r="DZ34" s="253">
        <v>234.9494524893077</v>
      </c>
      <c r="EA34" s="253">
        <v>255.00645574247312</v>
      </c>
      <c r="EB34" s="253">
        <v>0.46067353825461449</v>
      </c>
      <c r="EC34" s="253">
        <v>0.495871223999164</v>
      </c>
      <c r="ED34" s="253">
        <v>0.36853883060369164</v>
      </c>
      <c r="EK34" s="220">
        <v>7.3</v>
      </c>
      <c r="EL34" s="254">
        <v>10.762526333331779</v>
      </c>
      <c r="EM34" s="253">
        <v>12.247389999999999</v>
      </c>
      <c r="EN34" s="253">
        <v>901.51199999999994</v>
      </c>
      <c r="EO34" s="247">
        <v>3.8890517351060452</v>
      </c>
      <c r="FA34" s="100">
        <v>11.410627686845027</v>
      </c>
      <c r="FB34" s="363">
        <v>5.2125011471769884</v>
      </c>
      <c r="FC34" s="377">
        <v>48183.1</v>
      </c>
      <c r="FD34" s="377">
        <v>164160</v>
      </c>
      <c r="FE34" s="9">
        <v>0.98527078481957409</v>
      </c>
      <c r="FF34" s="9">
        <v>4.5008261044857569</v>
      </c>
    </row>
    <row r="35" spans="1:162" ht="14">
      <c r="A35" s="126">
        <v>1946</v>
      </c>
      <c r="C35" s="4"/>
      <c r="E35" s="125">
        <v>6247834104.6089239</v>
      </c>
      <c r="F35" s="125">
        <v>9442858.8752487097</v>
      </c>
      <c r="G35" s="253"/>
      <c r="K35" s="4"/>
      <c r="L35" s="4"/>
      <c r="M35" s="4"/>
      <c r="O35" s="4"/>
      <c r="P35" s="4"/>
      <c r="Q35" s="4"/>
      <c r="R35" s="4"/>
      <c r="S35" s="4"/>
      <c r="U35" s="4"/>
      <c r="V35" s="4">
        <v>0.73836581790629785</v>
      </c>
      <c r="AA35" s="4">
        <v>17.941370131753331</v>
      </c>
      <c r="AB35" s="4">
        <v>13.100307974345727</v>
      </c>
      <c r="AC35" s="4">
        <v>6.2186429065893138</v>
      </c>
      <c r="AD35" s="4">
        <v>4.5738344589530024</v>
      </c>
      <c r="AE35" s="4">
        <v>2.1837870075938368</v>
      </c>
      <c r="AF35" s="4">
        <v>0.34660914193968489</v>
      </c>
      <c r="AG35" s="4">
        <v>62933.934850903694</v>
      </c>
      <c r="AH35" s="4">
        <v>2985.5729999999999</v>
      </c>
      <c r="AI35" s="252">
        <v>15.865542806730586</v>
      </c>
      <c r="AJ35" s="4"/>
      <c r="AP35" s="471">
        <v>33.299999999999997</v>
      </c>
      <c r="AQ35" s="471">
        <v>22.69</v>
      </c>
      <c r="AR35" s="471">
        <v>9.44</v>
      </c>
      <c r="AS35" s="471">
        <v>6.52</v>
      </c>
      <c r="AT35" s="471">
        <v>2.71</v>
      </c>
      <c r="AU35" s="471">
        <v>1.84</v>
      </c>
      <c r="AV35" s="471">
        <v>0.75</v>
      </c>
      <c r="AW35" s="471">
        <v>2082.8069999999998</v>
      </c>
      <c r="AX35" s="471">
        <v>16535.849999999999</v>
      </c>
      <c r="AY35" s="253">
        <v>82622.41319914005</v>
      </c>
      <c r="AZ35" s="240">
        <v>27.1</v>
      </c>
      <c r="BA35" s="471"/>
      <c r="BB35" s="471">
        <v>4.4800000000000004</v>
      </c>
      <c r="BC35" s="471">
        <v>1.27</v>
      </c>
      <c r="BD35" s="216"/>
      <c r="BE35" s="217">
        <v>0.28348214285714285</v>
      </c>
      <c r="BF35" s="471">
        <v>6916.3760000000002</v>
      </c>
      <c r="BG35" s="471">
        <v>25472.78</v>
      </c>
      <c r="BH35" s="253">
        <v>271.5202659466301</v>
      </c>
      <c r="BI35" s="252">
        <v>44.800000000000004</v>
      </c>
      <c r="BJ35" s="4">
        <v>13.086465523503634</v>
      </c>
      <c r="BK35" s="4">
        <v>9.5195264532776918</v>
      </c>
      <c r="BL35" s="4">
        <v>4.3677255606566909</v>
      </c>
      <c r="BM35" s="4">
        <v>1.347901653031687</v>
      </c>
      <c r="BN35" s="125">
        <v>20130766041.868263</v>
      </c>
      <c r="BO35" s="4">
        <v>1148631.9003892152</v>
      </c>
      <c r="BP35" s="244">
        <v>9.2648180517581498</v>
      </c>
      <c r="BT35" s="121"/>
      <c r="BV35" s="241"/>
      <c r="BW35" s="253">
        <v>1675.192</v>
      </c>
      <c r="BX35" s="243"/>
      <c r="CA35" s="121"/>
      <c r="CB35" s="121"/>
      <c r="CD35" s="253">
        <v>67.321190000000001</v>
      </c>
      <c r="CE35" s="253">
        <v>2243.9360000000001</v>
      </c>
      <c r="CF35" s="246"/>
      <c r="CX35" s="121"/>
      <c r="CY35" s="121"/>
      <c r="CZ35" s="121">
        <v>12.31</v>
      </c>
      <c r="DA35" s="254">
        <v>18.14886289908414</v>
      </c>
      <c r="DB35" s="253">
        <v>15.3508</v>
      </c>
      <c r="DC35" s="253">
        <v>887.97900000000004</v>
      </c>
      <c r="DD35" s="251">
        <v>7.8376185127502627</v>
      </c>
      <c r="DF35" s="121"/>
      <c r="DG35" s="121">
        <v>25.72</v>
      </c>
      <c r="DH35" s="121">
        <v>12.86</v>
      </c>
      <c r="DI35" s="254">
        <v>18.95973817077352</v>
      </c>
      <c r="DJ35" s="253">
        <v>42.22222</v>
      </c>
      <c r="DK35" s="253">
        <v>878.23500000000001</v>
      </c>
      <c r="DL35" s="246">
        <v>20.611216615657526</v>
      </c>
      <c r="DN35" s="253">
        <v>23.61</v>
      </c>
      <c r="DO35" s="253">
        <v>23.61</v>
      </c>
      <c r="DP35" s="244">
        <v>34.808663935611413</v>
      </c>
      <c r="DQ35" s="244">
        <v>28.331999999999997</v>
      </c>
      <c r="DR35" s="244"/>
      <c r="DS35" s="166">
        <v>8.48</v>
      </c>
      <c r="DT35" s="244">
        <v>8.48</v>
      </c>
      <c r="DU35" s="215">
        <v>2.5099999999999998</v>
      </c>
      <c r="DV35" s="244">
        <v>2.5099999999999998</v>
      </c>
      <c r="DW35" s="224">
        <v>1325.9365</v>
      </c>
      <c r="DX35" s="225">
        <v>5461.5410000000002</v>
      </c>
      <c r="DY35" s="253">
        <v>37.911514481501428</v>
      </c>
      <c r="DZ35" s="253">
        <v>242.77699279379206</v>
      </c>
      <c r="EA35" s="253">
        <v>271.5202659466301</v>
      </c>
      <c r="EB35" s="253">
        <v>0.44706974624412049</v>
      </c>
      <c r="EC35" s="253">
        <v>0.525786713286713</v>
      </c>
      <c r="ED35" s="253">
        <v>0.35765579699529637</v>
      </c>
      <c r="EK35" s="220"/>
      <c r="EM35" s="253">
        <v>15.60942</v>
      </c>
      <c r="EN35" s="253">
        <v>935.55200000000002</v>
      </c>
      <c r="EO35" s="247"/>
      <c r="FA35" s="100"/>
      <c r="FB35" s="362"/>
      <c r="FC35" s="377">
        <v>47726.7</v>
      </c>
      <c r="FD35" s="377">
        <v>166080</v>
      </c>
      <c r="FE35" s="9">
        <v>0</v>
      </c>
      <c r="FF35" s="9">
        <v>0</v>
      </c>
    </row>
    <row r="36" spans="1:162" ht="14">
      <c r="A36" s="126">
        <v>1947</v>
      </c>
      <c r="C36" s="4"/>
      <c r="E36" s="125">
        <v>10567310794.166859</v>
      </c>
      <c r="F36" s="125">
        <v>9508212.9630783014</v>
      </c>
      <c r="G36" s="253"/>
      <c r="K36" s="4"/>
      <c r="L36" s="4">
        <v>4.0913255951499039</v>
      </c>
      <c r="M36" s="4">
        <v>0.89682157332537371</v>
      </c>
      <c r="O36" s="4">
        <v>3.2286239047670358</v>
      </c>
      <c r="P36" s="4">
        <v>0.74116229307246573</v>
      </c>
      <c r="Q36" s="4"/>
      <c r="R36" s="4"/>
      <c r="S36" s="4"/>
      <c r="U36" s="4"/>
      <c r="V36" s="4">
        <v>0.74116229307246573</v>
      </c>
      <c r="Z36" s="4"/>
      <c r="AA36" s="4">
        <v>16.640002461816252</v>
      </c>
      <c r="AB36" s="4">
        <v>12.103582096779981</v>
      </c>
      <c r="AC36" s="4">
        <v>5.7852951075799597</v>
      </c>
      <c r="AD36" s="4">
        <v>4.2027654962509597</v>
      </c>
      <c r="AE36" s="4">
        <v>2.1210300543025573</v>
      </c>
      <c r="AF36" s="4">
        <v>0.34767393339366709</v>
      </c>
      <c r="AG36" s="4">
        <v>94621.511098399904</v>
      </c>
      <c r="AH36" s="4">
        <v>3008.4050000000002</v>
      </c>
      <c r="AI36" s="252">
        <v>16.688420976000142</v>
      </c>
      <c r="AJ36" s="4"/>
      <c r="AK36" s="4"/>
      <c r="AL36" s="4"/>
      <c r="AM36" s="4"/>
      <c r="AN36" s="4"/>
      <c r="AO36" s="4"/>
      <c r="AP36" s="471">
        <v>34.42</v>
      </c>
      <c r="AQ36" s="471">
        <v>23.91</v>
      </c>
      <c r="AR36" s="471">
        <v>9.83</v>
      </c>
      <c r="AS36" s="471">
        <v>6.8</v>
      </c>
      <c r="AT36" s="471">
        <v>2.86</v>
      </c>
      <c r="AU36" s="471">
        <v>1.93</v>
      </c>
      <c r="AV36" s="471">
        <v>0.75</v>
      </c>
      <c r="AW36" s="471">
        <v>2767.2719999999999</v>
      </c>
      <c r="AX36" s="471">
        <v>16648.05</v>
      </c>
      <c r="AY36" s="253">
        <v>109034.47787002081</v>
      </c>
      <c r="AZ36" s="240">
        <v>28.599999999999998</v>
      </c>
      <c r="BA36" s="471"/>
      <c r="BB36" s="471">
        <v>4.0999999999999996</v>
      </c>
      <c r="BC36" s="471">
        <v>1.1399999999999999</v>
      </c>
      <c r="BD36" s="216"/>
      <c r="BE36" s="217">
        <v>0.2780487804878049</v>
      </c>
      <c r="BF36" s="471">
        <v>7673.9920000000002</v>
      </c>
      <c r="BG36" s="471">
        <v>25583.13</v>
      </c>
      <c r="BH36" s="253">
        <v>299.96298341915161</v>
      </c>
      <c r="BI36" s="252">
        <v>41</v>
      </c>
      <c r="BJ36" s="4">
        <v>13.496222841087283</v>
      </c>
      <c r="BK36" s="4">
        <v>9.4451470769561734</v>
      </c>
      <c r="BL36" s="4">
        <v>4.1163496470702645</v>
      </c>
      <c r="BM36" s="4">
        <v>1.3035980337024236</v>
      </c>
      <c r="BN36" s="125">
        <v>28765364054.581738</v>
      </c>
      <c r="BO36" s="4">
        <v>1167082.9441268083</v>
      </c>
      <c r="BP36" s="244">
        <v>9.3050039411004182</v>
      </c>
      <c r="BT36" s="121"/>
      <c r="BV36" s="241"/>
      <c r="BW36" s="253">
        <v>1716.9459999999999</v>
      </c>
      <c r="BX36" s="243"/>
      <c r="CA36" s="121"/>
      <c r="CB36" s="121"/>
      <c r="CD36" s="253">
        <v>71.935950000000005</v>
      </c>
      <c r="CE36" s="253">
        <v>2282.0050000000001</v>
      </c>
      <c r="CF36" s="246"/>
      <c r="CX36" s="121"/>
      <c r="CY36" s="121">
        <v>29.92</v>
      </c>
      <c r="CZ36" s="121">
        <v>12</v>
      </c>
      <c r="DA36" s="254">
        <v>17.691824109586488</v>
      </c>
      <c r="DB36" s="253">
        <v>17.924050000000001</v>
      </c>
      <c r="DC36" s="253">
        <v>899.50599999999997</v>
      </c>
      <c r="DD36" s="251">
        <v>7.9716030338471668</v>
      </c>
      <c r="DF36" s="121"/>
      <c r="DG36" s="121"/>
      <c r="DH36" s="121">
        <v>11.84</v>
      </c>
      <c r="DI36" s="254">
        <v>17.455933121458667</v>
      </c>
      <c r="DJ36" s="253">
        <v>49.259259999999998</v>
      </c>
      <c r="DK36" s="253">
        <v>912.83799999999997</v>
      </c>
      <c r="DL36" s="246">
        <v>19.910994435929677</v>
      </c>
      <c r="DN36" s="253">
        <v>21.29</v>
      </c>
      <c r="DO36" s="253">
        <v>21.29</v>
      </c>
      <c r="DP36" s="244">
        <v>31.388244607758025</v>
      </c>
      <c r="DQ36" s="244">
        <v>25.547999999999998</v>
      </c>
      <c r="DR36" s="244"/>
      <c r="DS36" s="166">
        <v>7.34</v>
      </c>
      <c r="DT36" s="244">
        <v>7.34</v>
      </c>
      <c r="DU36" s="215">
        <v>2.0299999999999998</v>
      </c>
      <c r="DV36" s="244">
        <v>2.0299999999999998</v>
      </c>
      <c r="DW36" s="224">
        <v>1503.8366900000001</v>
      </c>
      <c r="DX36" s="225">
        <v>5551.99</v>
      </c>
      <c r="DY36" s="253">
        <v>33.139839516927331</v>
      </c>
      <c r="DZ36" s="253">
        <v>270.86444500080154</v>
      </c>
      <c r="EA36" s="253">
        <v>299.96298341915161</v>
      </c>
      <c r="EB36" s="253">
        <v>0.45149645118429599</v>
      </c>
      <c r="EC36" s="253">
        <v>0.53116984498717501</v>
      </c>
      <c r="ED36" s="253">
        <v>0.36119716094743681</v>
      </c>
      <c r="EK36" s="220"/>
      <c r="EM36" s="253">
        <v>18.971450000000001</v>
      </c>
      <c r="EN36" s="253">
        <v>952.96299999999997</v>
      </c>
      <c r="EO36" s="247"/>
      <c r="FA36" s="100">
        <v>11.233210832761479</v>
      </c>
      <c r="FB36" s="362">
        <v>5.4355438111194232</v>
      </c>
      <c r="FC36" s="377">
        <v>52054.983749999999</v>
      </c>
      <c r="FD36" s="377">
        <v>137760</v>
      </c>
      <c r="FE36" s="9">
        <v>1.0615617883193278</v>
      </c>
      <c r="FF36" s="9">
        <v>5.1367019586166709</v>
      </c>
    </row>
    <row r="37" spans="1:162" ht="14">
      <c r="A37" s="126">
        <v>1948</v>
      </c>
      <c r="C37" s="4"/>
      <c r="E37" s="125">
        <v>14675524611.231829</v>
      </c>
      <c r="F37" s="125">
        <v>9600332.300181333</v>
      </c>
      <c r="G37" s="253"/>
      <c r="K37" s="4"/>
      <c r="L37" s="4"/>
      <c r="M37" s="4"/>
      <c r="O37" s="4"/>
      <c r="P37" s="4"/>
      <c r="Q37" s="4"/>
      <c r="R37" s="4"/>
      <c r="S37" s="4"/>
      <c r="U37" s="4"/>
      <c r="V37" s="4">
        <v>0.20525668074067252</v>
      </c>
      <c r="Z37" s="85"/>
      <c r="AA37" s="85">
        <v>17.199567882675336</v>
      </c>
      <c r="AB37" s="85">
        <v>12.770090106757586</v>
      </c>
      <c r="AC37" s="85">
        <v>6.4609965844711281</v>
      </c>
      <c r="AD37" s="85">
        <v>4.8574713847543007</v>
      </c>
      <c r="AE37" s="85">
        <v>3.3162435559483736</v>
      </c>
      <c r="AF37" s="4">
        <v>0.37564877376827105</v>
      </c>
      <c r="AG37" s="4">
        <v>165416.40468096465</v>
      </c>
      <c r="AH37" s="4">
        <v>3031.4209999999998</v>
      </c>
      <c r="AI37" s="252">
        <v>19.357585110214639</v>
      </c>
      <c r="AJ37" s="85"/>
      <c r="AK37" s="85"/>
      <c r="AL37" s="85"/>
      <c r="AM37" s="85"/>
      <c r="AN37" s="85"/>
      <c r="AO37" s="85"/>
      <c r="AP37" s="471">
        <v>32.71</v>
      </c>
      <c r="AQ37" s="471">
        <v>21.96</v>
      </c>
      <c r="AR37" s="471">
        <v>8.93</v>
      </c>
      <c r="AS37" s="471">
        <v>6.13</v>
      </c>
      <c r="AT37" s="471">
        <v>2.5</v>
      </c>
      <c r="AU37" s="471">
        <v>1.68</v>
      </c>
      <c r="AV37" s="471">
        <v>0.65</v>
      </c>
      <c r="AW37" s="471">
        <v>4669.4690000000001</v>
      </c>
      <c r="AX37" s="471">
        <v>16817.53</v>
      </c>
      <c r="AY37" s="253">
        <v>182129.65143115548</v>
      </c>
      <c r="AZ37" s="240">
        <v>25</v>
      </c>
      <c r="BA37" s="471"/>
      <c r="BB37" s="471">
        <v>3.86</v>
      </c>
      <c r="BC37" s="471">
        <v>1.05</v>
      </c>
      <c r="BD37" s="216"/>
      <c r="BE37" s="217">
        <v>0.27202072538860106</v>
      </c>
      <c r="BF37" s="471">
        <v>8275.9830000000002</v>
      </c>
      <c r="BG37" s="471">
        <v>25790.91</v>
      </c>
      <c r="BH37" s="253">
        <v>320.88759179106125</v>
      </c>
      <c r="BI37" s="252">
        <v>38.6</v>
      </c>
      <c r="BJ37" s="4">
        <v>11.123225101420623</v>
      </c>
      <c r="BK37" s="4">
        <v>8.0351611814798201</v>
      </c>
      <c r="BL37" s="4">
        <v>3.7964427504083456</v>
      </c>
      <c r="BM37" s="4">
        <v>1.242740418959293</v>
      </c>
      <c r="BN37" s="125">
        <v>46516079008.044411</v>
      </c>
      <c r="BO37" s="4">
        <v>1185845.5799437226</v>
      </c>
      <c r="BP37" s="244">
        <v>8.1765699999734327</v>
      </c>
      <c r="BT37" s="121"/>
      <c r="BV37" s="241"/>
      <c r="BW37" s="253">
        <v>1759.739</v>
      </c>
      <c r="BX37" s="243"/>
      <c r="CA37" s="121"/>
      <c r="CB37" s="121">
        <v>6.39</v>
      </c>
      <c r="CC37" s="4">
        <v>9.4208963383548063</v>
      </c>
      <c r="CD37" s="253">
        <v>82.658479999999997</v>
      </c>
      <c r="CE37" s="253">
        <v>2339.9499999999998</v>
      </c>
      <c r="CF37" s="253">
        <v>7.034427719457522</v>
      </c>
      <c r="CJ37">
        <v>7.4</v>
      </c>
      <c r="CK37" s="254">
        <v>10.909958200911667</v>
      </c>
      <c r="CL37" s="250">
        <v>55.558340000000001</v>
      </c>
      <c r="CM37" s="250">
        <v>2514.3009999999999</v>
      </c>
      <c r="CN37" s="251">
        <v>5.0957813953729936</v>
      </c>
      <c r="CR37">
        <v>3.63</v>
      </c>
      <c r="CS37" s="254">
        <v>5.3517767931499121</v>
      </c>
      <c r="CT37" s="251">
        <v>64.835380000000001</v>
      </c>
      <c r="CU37" s="251">
        <v>1993.297</v>
      </c>
      <c r="CV37" s="251">
        <v>3.6795418646041371</v>
      </c>
      <c r="CX37" s="121"/>
      <c r="CY37" s="121">
        <v>28.44</v>
      </c>
      <c r="CZ37" s="121">
        <v>11.07</v>
      </c>
      <c r="DA37" s="254">
        <v>16.320707741093536</v>
      </c>
      <c r="DB37" s="253">
        <v>22.626899999999999</v>
      </c>
      <c r="DC37" s="253">
        <v>906.13800000000003</v>
      </c>
      <c r="DD37" s="251">
        <v>8.61440747970261</v>
      </c>
      <c r="DF37" s="121"/>
      <c r="DG37" s="121">
        <v>27.6</v>
      </c>
      <c r="DH37" s="121">
        <v>13.47</v>
      </c>
      <c r="DI37" s="254">
        <v>19.859072563010834</v>
      </c>
      <c r="DJ37" s="253">
        <v>59.814810000000001</v>
      </c>
      <c r="DK37" s="253">
        <v>948.80399999999997</v>
      </c>
      <c r="DL37" s="246">
        <v>25.192173415938633</v>
      </c>
      <c r="DN37" s="253">
        <v>22.09</v>
      </c>
      <c r="DO37" s="253">
        <v>22.09</v>
      </c>
      <c r="DP37" s="244">
        <v>32.56769954839713</v>
      </c>
      <c r="DQ37" s="244">
        <v>26.507999999999999</v>
      </c>
      <c r="DR37" s="244"/>
      <c r="DS37" s="166">
        <v>7.03</v>
      </c>
      <c r="DT37" s="244">
        <v>7.03</v>
      </c>
      <c r="DU37" s="215">
        <v>1.85</v>
      </c>
      <c r="DV37" s="244">
        <v>1.85</v>
      </c>
      <c r="DW37" s="224">
        <v>1596.2674400000001</v>
      </c>
      <c r="DX37" s="225">
        <v>5648.6109999999999</v>
      </c>
      <c r="DY37" s="253">
        <v>30.955398067975651</v>
      </c>
      <c r="DZ37" s="253">
        <v>282.59468389662527</v>
      </c>
      <c r="EA37" s="253">
        <v>320.88759179106125</v>
      </c>
      <c r="EB37" s="253">
        <v>0.44033283169239906</v>
      </c>
      <c r="EC37" s="253">
        <v>0.54849972722313101</v>
      </c>
      <c r="ED37" s="253">
        <v>0.35226626535391925</v>
      </c>
      <c r="EK37" s="220"/>
      <c r="EM37" s="253">
        <v>22.333469999999998</v>
      </c>
      <c r="EN37" s="253">
        <v>978.66499999999996</v>
      </c>
      <c r="EO37" s="247"/>
      <c r="FA37" s="100">
        <v>11.838004504063127</v>
      </c>
      <c r="FB37" s="362">
        <v>5.2900871850060547</v>
      </c>
      <c r="FC37" s="377">
        <v>53844</v>
      </c>
      <c r="FD37" s="377">
        <v>140000</v>
      </c>
      <c r="FE37" s="9">
        <v>1.064399611621986</v>
      </c>
      <c r="FF37" s="9">
        <v>4.756516812638699</v>
      </c>
    </row>
    <row r="38" spans="1:162" ht="14">
      <c r="A38" s="126">
        <v>1949</v>
      </c>
      <c r="C38" s="4"/>
      <c r="E38" s="125"/>
      <c r="F38" s="125"/>
      <c r="K38" s="4"/>
      <c r="L38" s="4">
        <v>3.856691563212221</v>
      </c>
      <c r="M38" s="4">
        <v>0.60716555571104225</v>
      </c>
      <c r="O38" s="4">
        <v>3.4135708574117776</v>
      </c>
      <c r="P38" s="4">
        <v>0.5757577414025794</v>
      </c>
      <c r="Q38" s="4"/>
      <c r="R38" s="4"/>
      <c r="S38" s="4"/>
      <c r="U38" s="4"/>
      <c r="V38" s="4">
        <v>0.5757577414025794</v>
      </c>
      <c r="Z38" s="4"/>
      <c r="AA38" s="4">
        <v>15.653183555533928</v>
      </c>
      <c r="AB38" s="4">
        <v>11.14855766686534</v>
      </c>
      <c r="AC38" s="4">
        <v>5.2942854616831481</v>
      </c>
      <c r="AD38" s="4">
        <v>3.8863700722562604</v>
      </c>
      <c r="AE38" s="4">
        <v>2.1277225928330115</v>
      </c>
      <c r="AF38" s="4">
        <v>0.33822419847695706</v>
      </c>
      <c r="AG38" s="4">
        <v>209722.42598778571</v>
      </c>
      <c r="AH38" s="4">
        <v>3080.4630000000002</v>
      </c>
      <c r="AI38" s="252">
        <v>15.659103759631837</v>
      </c>
      <c r="AJ38" s="4"/>
      <c r="AK38" s="4"/>
      <c r="AL38" s="4"/>
      <c r="AM38" s="4"/>
      <c r="AN38" s="4"/>
      <c r="AO38" s="4"/>
      <c r="AP38" s="471">
        <v>32.590000000000003</v>
      </c>
      <c r="AQ38" s="471">
        <v>22.05</v>
      </c>
      <c r="AR38" s="471">
        <v>9.19</v>
      </c>
      <c r="AS38" s="471">
        <v>6.38</v>
      </c>
      <c r="AT38" s="471">
        <v>2.68</v>
      </c>
      <c r="AU38" s="471">
        <v>1.82</v>
      </c>
      <c r="AV38" s="471">
        <v>0.72</v>
      </c>
      <c r="AW38" s="471">
        <v>5951.9459999999999</v>
      </c>
      <c r="AX38" s="471">
        <v>16961.53</v>
      </c>
      <c r="AY38" s="253">
        <v>230180.92367386667</v>
      </c>
      <c r="AZ38" s="240">
        <v>26.8</v>
      </c>
      <c r="BA38" s="471">
        <v>11.47</v>
      </c>
      <c r="BB38" s="471">
        <v>3.45</v>
      </c>
      <c r="BC38" s="471">
        <v>0.94</v>
      </c>
      <c r="BD38" s="217">
        <v>0.30078465562336532</v>
      </c>
      <c r="BE38" s="217">
        <v>0.27246376811594197</v>
      </c>
      <c r="BF38" s="471">
        <v>8730.3960000000006</v>
      </c>
      <c r="BG38" s="471">
        <v>25900</v>
      </c>
      <c r="BH38" s="253">
        <v>337.08092664092663</v>
      </c>
      <c r="BI38" s="252">
        <v>34.5</v>
      </c>
      <c r="BJ38" s="4"/>
      <c r="BK38" s="121"/>
      <c r="BL38" s="121"/>
      <c r="BM38" s="4"/>
      <c r="BT38" s="121"/>
      <c r="BV38" s="241"/>
      <c r="BW38" s="253">
        <v>1803.596</v>
      </c>
      <c r="BX38" s="243"/>
      <c r="CA38" s="429"/>
      <c r="CB38" s="121">
        <v>6.43</v>
      </c>
      <c r="CC38" s="4">
        <v>9.4798690853867615</v>
      </c>
      <c r="CD38" s="253">
        <v>96.36703</v>
      </c>
      <c r="CE38" s="253">
        <v>2378.9560000000001</v>
      </c>
      <c r="CF38" s="246">
        <v>7.7271413826221567</v>
      </c>
      <c r="CJ38" s="121">
        <v>7.89</v>
      </c>
      <c r="CK38" s="254">
        <v>11.632374352053116</v>
      </c>
      <c r="CL38" s="253">
        <v>62.747950000000003</v>
      </c>
      <c r="CM38" s="253">
        <v>2562.4580000000001</v>
      </c>
      <c r="CN38" s="251">
        <v>5.7317284932321257</v>
      </c>
      <c r="CR38" s="121">
        <v>3.34</v>
      </c>
      <c r="CS38" s="254">
        <v>4.9242243771682386</v>
      </c>
      <c r="CT38" s="253">
        <v>75.957949999999997</v>
      </c>
      <c r="CU38" s="253">
        <v>2012.057</v>
      </c>
      <c r="CV38" s="251">
        <v>3.7406342248780984</v>
      </c>
      <c r="CX38" s="121"/>
      <c r="CY38" s="121">
        <v>24.71</v>
      </c>
      <c r="CZ38" s="121">
        <v>9.81</v>
      </c>
      <c r="DA38" s="254">
        <v>14.463066209586955</v>
      </c>
      <c r="DB38" s="253">
        <v>28.749469999999999</v>
      </c>
      <c r="DC38" s="253">
        <v>926.54399999999998</v>
      </c>
      <c r="DD38" s="251">
        <v>9.0302260719287037</v>
      </c>
      <c r="DF38" s="121">
        <v>33.19</v>
      </c>
      <c r="DG38" s="121">
        <v>24.45</v>
      </c>
      <c r="DH38" s="121">
        <v>11.29</v>
      </c>
      <c r="DI38" s="254">
        <v>16.645057849769287</v>
      </c>
      <c r="DJ38" s="253">
        <v>68.148150000000001</v>
      </c>
      <c r="DK38" s="253">
        <v>986.18600000000004</v>
      </c>
      <c r="DL38" s="246">
        <v>22.74395102065629</v>
      </c>
      <c r="DN38" s="253">
        <v>17.739999999999998</v>
      </c>
      <c r="DO38" s="253">
        <v>17.739999999999998</v>
      </c>
      <c r="DP38" s="244">
        <v>26.154413308672023</v>
      </c>
      <c r="DQ38" s="244">
        <v>21.287999999999997</v>
      </c>
      <c r="DR38" s="244"/>
      <c r="DS38" s="166">
        <v>5.6</v>
      </c>
      <c r="DT38" s="244">
        <v>5.6</v>
      </c>
      <c r="DU38" s="215">
        <v>1.48</v>
      </c>
      <c r="DV38" s="244">
        <v>1.48</v>
      </c>
      <c r="DW38" s="224">
        <v>1802.7863500000001</v>
      </c>
      <c r="DX38" s="225">
        <v>5742.1909999999998</v>
      </c>
      <c r="DY38" s="253">
        <v>26.078972666657901</v>
      </c>
      <c r="DZ38" s="253">
        <v>313.95443829715873</v>
      </c>
      <c r="EA38" s="253">
        <v>337.08092664092663</v>
      </c>
      <c r="EB38" s="253">
        <v>0.46569594047603402</v>
      </c>
      <c r="EC38" s="253">
        <v>0.52754573331923404</v>
      </c>
      <c r="ED38" s="253">
        <v>0.37255675238082725</v>
      </c>
      <c r="EK38" s="220"/>
      <c r="EM38" s="253">
        <v>23.594239999999999</v>
      </c>
      <c r="EN38" s="253">
        <v>1000.345</v>
      </c>
      <c r="EO38" s="247"/>
      <c r="FA38" s="100">
        <v>12.003061153738097</v>
      </c>
      <c r="FB38" s="362">
        <v>5.2399778710555074</v>
      </c>
      <c r="FC38" s="377">
        <v>56308</v>
      </c>
      <c r="FD38" s="377">
        <v>142000</v>
      </c>
      <c r="FE38" s="9">
        <v>1.0592767687600972</v>
      </c>
      <c r="FF38" s="9">
        <v>4.6243093795264718</v>
      </c>
    </row>
    <row r="39" spans="1:162" ht="14">
      <c r="A39" s="126">
        <v>1950</v>
      </c>
      <c r="C39" s="4"/>
      <c r="E39" s="125"/>
      <c r="K39" s="4"/>
      <c r="Q39" s="4"/>
      <c r="Z39" s="4"/>
      <c r="AA39" s="4">
        <v>13.935002840670352</v>
      </c>
      <c r="AB39" s="4">
        <v>10.277532351482714</v>
      </c>
      <c r="AC39" s="4">
        <v>4.2357334481120867</v>
      </c>
      <c r="AD39" s="4">
        <v>2.8971680652376701</v>
      </c>
      <c r="AE39" s="4">
        <v>1.2994964492288039</v>
      </c>
      <c r="AF39" s="4">
        <v>0.30396358698613113</v>
      </c>
      <c r="AG39" s="4">
        <v>220200</v>
      </c>
      <c r="AH39" s="4">
        <v>3130.3139999999999</v>
      </c>
      <c r="AI39" s="252">
        <v>11.12872977905932</v>
      </c>
      <c r="AJ39" s="4"/>
      <c r="AK39" s="4"/>
      <c r="AL39" s="4"/>
      <c r="AM39" s="4"/>
      <c r="AN39" s="4"/>
      <c r="AO39" s="4"/>
      <c r="AP39" s="471">
        <v>32.94</v>
      </c>
      <c r="AQ39" s="471">
        <v>22.18</v>
      </c>
      <c r="AR39" s="471">
        <v>9.3000000000000007</v>
      </c>
      <c r="AS39" s="471">
        <v>6.47</v>
      </c>
      <c r="AT39" s="471">
        <v>2.73</v>
      </c>
      <c r="AU39" s="471">
        <v>1.86</v>
      </c>
      <c r="AV39" s="471">
        <v>0.74</v>
      </c>
      <c r="AW39" s="471">
        <v>6970.3729999999996</v>
      </c>
      <c r="AX39" s="471">
        <v>17077.29</v>
      </c>
      <c r="AY39" s="253">
        <v>267739.49273924611</v>
      </c>
      <c r="AZ39" s="240">
        <v>27.3</v>
      </c>
      <c r="BA39" s="471"/>
      <c r="BB39" s="471">
        <v>3.59</v>
      </c>
      <c r="BC39" s="471">
        <v>0.96</v>
      </c>
      <c r="BD39" s="216"/>
      <c r="BE39" s="217">
        <v>0.26740947075208915</v>
      </c>
      <c r="BF39" s="471">
        <v>8838.5609999999997</v>
      </c>
      <c r="BG39" s="471">
        <v>25766.67</v>
      </c>
      <c r="BH39" s="253">
        <v>343.02302160116147</v>
      </c>
      <c r="BI39" s="252">
        <v>35.9</v>
      </c>
      <c r="BJ39" s="121"/>
      <c r="BK39" s="121"/>
      <c r="BL39" s="121"/>
      <c r="BM39" s="4"/>
      <c r="BT39" s="121"/>
      <c r="BV39" s="241"/>
      <c r="BW39" s="253">
        <v>1848.5450000000001</v>
      </c>
      <c r="BX39" s="243"/>
      <c r="CA39" s="429">
        <v>15.75</v>
      </c>
      <c r="CB39" s="121">
        <v>6.98</v>
      </c>
      <c r="CC39" s="4">
        <v>10.290744357076143</v>
      </c>
      <c r="CD39" s="253">
        <v>112.24723</v>
      </c>
      <c r="CE39" s="253">
        <v>2417.9630000000002</v>
      </c>
      <c r="CF39" s="251">
        <v>9.4462217389009435</v>
      </c>
      <c r="CJ39" s="121">
        <v>8.57</v>
      </c>
      <c r="CK39" s="254">
        <v>12.634911051596351</v>
      </c>
      <c r="CL39" s="253">
        <v>70.501459999999994</v>
      </c>
      <c r="CM39" s="253">
        <v>2611.0479999999998</v>
      </c>
      <c r="CN39" s="251">
        <v>6.74591413202503</v>
      </c>
      <c r="CR39" s="121">
        <v>3.43</v>
      </c>
      <c r="CS39" s="254">
        <v>5.0569130579901378</v>
      </c>
      <c r="CT39" s="253">
        <v>92.32544</v>
      </c>
      <c r="CU39" s="253">
        <v>2030.441</v>
      </c>
      <c r="CV39" s="251">
        <v>4.5467582501917914</v>
      </c>
      <c r="CX39" s="121">
        <v>37.24</v>
      </c>
      <c r="CY39" s="121">
        <v>25.41</v>
      </c>
      <c r="CZ39" s="121">
        <v>10.220000000000001</v>
      </c>
      <c r="DA39" s="254">
        <v>15.067536866664494</v>
      </c>
      <c r="DB39" s="253">
        <v>33.629779999999997</v>
      </c>
      <c r="DC39" s="253">
        <v>946.70299999999997</v>
      </c>
      <c r="DD39" s="251">
        <v>10.583709246431832</v>
      </c>
      <c r="DF39" s="121">
        <v>32.659999999999997</v>
      </c>
      <c r="DG39" s="121">
        <v>24.23</v>
      </c>
      <c r="DH39" s="121">
        <v>11.34</v>
      </c>
      <c r="DI39" s="254">
        <v>16.718773783559232</v>
      </c>
      <c r="DJ39" s="253">
        <v>84.537040000000005</v>
      </c>
      <c r="DK39" s="253">
        <v>1025.0419999999999</v>
      </c>
      <c r="DL39" s="246">
        <v>24.351716327461855</v>
      </c>
      <c r="DN39" s="167"/>
      <c r="DO39" s="253"/>
      <c r="DP39" s="244"/>
      <c r="DQ39" s="244"/>
      <c r="DR39" s="244"/>
      <c r="DS39" s="166"/>
      <c r="DT39" s="244"/>
      <c r="DU39" s="215"/>
      <c r="DV39" s="244"/>
      <c r="DW39" s="224">
        <v>2191.07285</v>
      </c>
      <c r="DX39" s="225">
        <v>5929.6779999999999</v>
      </c>
      <c r="DY39" s="246"/>
      <c r="DZ39" s="253">
        <v>369.50958382563101</v>
      </c>
      <c r="EA39" s="253">
        <v>343.02302160116153</v>
      </c>
      <c r="EB39" s="253">
        <v>0.53860755773888824</v>
      </c>
      <c r="EC39" s="253">
        <v>0.55905094799279698</v>
      </c>
      <c r="ED39" s="253">
        <v>0.43088604619111065</v>
      </c>
      <c r="EK39" s="220"/>
      <c r="EM39" s="253">
        <v>24.855</v>
      </c>
      <c r="EN39" s="253">
        <v>1022.051</v>
      </c>
      <c r="EO39" s="247"/>
      <c r="FA39" s="100">
        <v>13.420942857467793</v>
      </c>
      <c r="FB39" s="362">
        <v>5.5957973535810686</v>
      </c>
      <c r="FC39" s="377">
        <v>60018</v>
      </c>
      <c r="FD39" s="377">
        <v>143600</v>
      </c>
      <c r="FE39" s="9">
        <v>1.2267517577467097</v>
      </c>
      <c r="FF39" s="9">
        <v>5.1148822496329123</v>
      </c>
    </row>
    <row r="40" spans="1:162" ht="14">
      <c r="A40" s="126">
        <v>1951</v>
      </c>
      <c r="C40" s="4"/>
      <c r="E40" s="125"/>
      <c r="K40" s="4"/>
      <c r="Q40" s="4"/>
      <c r="Z40" s="4"/>
      <c r="AA40" s="4">
        <v>15.020294560882707</v>
      </c>
      <c r="AB40" s="4">
        <v>10.817829749329245</v>
      </c>
      <c r="AC40" s="4">
        <v>4.506553444822833</v>
      </c>
      <c r="AD40" s="4">
        <v>3.0518504744804278</v>
      </c>
      <c r="AE40" s="4">
        <v>1.1473797152514924</v>
      </c>
      <c r="AF40" s="4">
        <v>0.30003096321154926</v>
      </c>
      <c r="AG40" s="4">
        <v>251000</v>
      </c>
      <c r="AH40" s="4">
        <v>3180.9879999999998</v>
      </c>
      <c r="AI40" s="252">
        <v>10.494419072606993</v>
      </c>
      <c r="AJ40" s="4"/>
      <c r="AK40" s="4"/>
      <c r="AL40" s="4"/>
      <c r="AM40" s="4"/>
      <c r="AN40" s="4"/>
      <c r="AO40" s="4"/>
      <c r="AP40" s="471">
        <v>34.450000000000003</v>
      </c>
      <c r="AQ40" s="471">
        <v>23.53</v>
      </c>
      <c r="AR40" s="471">
        <v>10.119999999999999</v>
      </c>
      <c r="AS40" s="471">
        <v>7.11</v>
      </c>
      <c r="AT40" s="471">
        <v>3.03</v>
      </c>
      <c r="AU40" s="471">
        <v>2.0699999999999998</v>
      </c>
      <c r="AV40" s="471">
        <v>0.83</v>
      </c>
      <c r="AW40" s="471">
        <v>8887.2630000000008</v>
      </c>
      <c r="AX40" s="471">
        <v>17204.64</v>
      </c>
      <c r="AY40" s="253">
        <v>338842.45039076672</v>
      </c>
      <c r="AZ40" s="240">
        <v>30.299999999999997</v>
      </c>
      <c r="BA40" s="471">
        <v>10.89</v>
      </c>
      <c r="BB40" s="471">
        <v>3.21</v>
      </c>
      <c r="BC40" s="471">
        <v>0.85</v>
      </c>
      <c r="BD40" s="217">
        <v>0.29476584022038566</v>
      </c>
      <c r="BE40" s="217">
        <v>0.26479750778816197</v>
      </c>
      <c r="BF40" s="471">
        <v>9844.5049999999992</v>
      </c>
      <c r="BG40" s="471">
        <v>25633.33</v>
      </c>
      <c r="BH40" s="253">
        <v>384.05096021468921</v>
      </c>
      <c r="BI40" s="252">
        <v>32.1</v>
      </c>
      <c r="BJ40" s="4"/>
      <c r="BK40" s="121"/>
      <c r="BL40" s="121"/>
      <c r="BM40" s="4"/>
      <c r="BT40" s="121">
        <v>1.98</v>
      </c>
      <c r="BU40" s="176">
        <v>2.9191509780817704</v>
      </c>
      <c r="BV40" s="253">
        <v>210.04082</v>
      </c>
      <c r="BW40" s="253">
        <v>1895.4059999999999</v>
      </c>
      <c r="BX40" s="251">
        <v>5.713178445232308</v>
      </c>
      <c r="CA40" s="121">
        <v>15.38</v>
      </c>
      <c r="CB40" s="121">
        <v>6.92</v>
      </c>
      <c r="CC40" s="4">
        <v>10.20228523652821</v>
      </c>
      <c r="CD40" s="253">
        <v>139.66432</v>
      </c>
      <c r="CE40" s="253">
        <v>2463.895</v>
      </c>
      <c r="CF40" s="251">
        <v>10.213639245845279</v>
      </c>
      <c r="CJ40" s="121">
        <v>9.3800000000000008</v>
      </c>
      <c r="CK40" s="254">
        <v>13.829109178993439</v>
      </c>
      <c r="CL40" s="253">
        <v>80.604399999999998</v>
      </c>
      <c r="CM40" s="253">
        <v>2676.337</v>
      </c>
      <c r="CN40" s="251">
        <v>7.3558342463328152</v>
      </c>
      <c r="CR40" s="121">
        <v>3.32</v>
      </c>
      <c r="CS40" s="254">
        <v>4.894738003652261</v>
      </c>
      <c r="CT40" s="253">
        <v>124.30408</v>
      </c>
      <c r="CU40" s="253">
        <v>2072.4409999999998</v>
      </c>
      <c r="CV40" s="251">
        <v>5.1850438848272908</v>
      </c>
      <c r="CX40" s="121"/>
      <c r="CY40" s="121">
        <v>18.21</v>
      </c>
      <c r="CZ40" s="121">
        <v>7.28</v>
      </c>
      <c r="DA40" s="254">
        <v>10.733039959815803</v>
      </c>
      <c r="DB40" s="253">
        <v>52.529899999999998</v>
      </c>
      <c r="DC40" s="253">
        <v>967.94299999999998</v>
      </c>
      <c r="DD40" s="251">
        <v>10.287250485383364</v>
      </c>
      <c r="DF40" s="121">
        <v>29.17</v>
      </c>
      <c r="DG40" s="121">
        <v>20.53</v>
      </c>
      <c r="DH40" s="121">
        <v>8.9</v>
      </c>
      <c r="DI40" s="254">
        <v>13.121436214609979</v>
      </c>
      <c r="DJ40" s="253">
        <v>92.685190000000006</v>
      </c>
      <c r="DK40" s="253">
        <v>1060.2170000000001</v>
      </c>
      <c r="DL40" s="246">
        <v>19.010220111341468</v>
      </c>
      <c r="DN40" s="167"/>
      <c r="DO40" s="253"/>
      <c r="DP40" s="244"/>
      <c r="DQ40" s="244"/>
      <c r="DR40" s="244"/>
      <c r="DS40" s="166"/>
      <c r="DT40" s="244"/>
      <c r="DU40" s="215"/>
      <c r="DV40" s="244"/>
      <c r="DW40" s="224">
        <v>2229.5534299999999</v>
      </c>
      <c r="DX40" s="225">
        <v>5906.2640000000001</v>
      </c>
      <c r="DY40" s="246"/>
      <c r="DZ40" s="253">
        <v>377.48963304044651</v>
      </c>
      <c r="EA40" s="253">
        <v>384.05096021468921</v>
      </c>
      <c r="EB40" s="253">
        <v>0.49145773887588401</v>
      </c>
      <c r="EC40" s="253">
        <v>0.55599541618918602</v>
      </c>
      <c r="ED40" s="253">
        <v>0.39316619110070722</v>
      </c>
      <c r="EK40" s="220"/>
      <c r="EM40" s="253">
        <v>28.457170000000001</v>
      </c>
      <c r="EN40" s="253">
        <v>1040.652</v>
      </c>
      <c r="EO40" s="247"/>
      <c r="FA40" s="100"/>
      <c r="FB40" s="362"/>
      <c r="FC40" s="377">
        <v>63238</v>
      </c>
      <c r="FD40" s="377">
        <v>146000</v>
      </c>
      <c r="FE40" s="9">
        <v>0</v>
      </c>
      <c r="FF40" s="9">
        <v>0</v>
      </c>
    </row>
    <row r="41" spans="1:162" ht="14">
      <c r="A41" s="126">
        <v>1952</v>
      </c>
      <c r="C41" s="4"/>
      <c r="E41" s="125"/>
      <c r="Z41" s="4"/>
      <c r="AA41" s="4">
        <v>16.208519307060211</v>
      </c>
      <c r="AB41" s="4">
        <v>10.832814572884072</v>
      </c>
      <c r="AC41" s="4">
        <v>4.1764340484358922</v>
      </c>
      <c r="AD41" s="4">
        <v>2.7891501942827697</v>
      </c>
      <c r="AE41" s="4">
        <v>1.080708627192122</v>
      </c>
      <c r="AF41" s="4">
        <v>0.25766906706997561</v>
      </c>
      <c r="AG41" s="4">
        <v>296749.99999999994</v>
      </c>
      <c r="AH41" s="4">
        <v>3232.498</v>
      </c>
      <c r="AI41" s="252">
        <v>9.6131727206163546</v>
      </c>
      <c r="AJ41" s="4"/>
      <c r="AK41" s="4"/>
      <c r="AL41" s="4"/>
      <c r="AM41" s="4"/>
      <c r="AN41" s="4"/>
      <c r="AO41" s="4"/>
      <c r="AP41" s="471">
        <v>34.99</v>
      </c>
      <c r="AQ41" s="471">
        <v>24.21</v>
      </c>
      <c r="AR41" s="471">
        <v>10.59</v>
      </c>
      <c r="AS41" s="471">
        <v>7.46</v>
      </c>
      <c r="AT41" s="471">
        <v>3.15</v>
      </c>
      <c r="AU41" s="471">
        <v>2.13</v>
      </c>
      <c r="AV41" s="471">
        <v>0.82</v>
      </c>
      <c r="AW41" s="471">
        <v>10520.05</v>
      </c>
      <c r="AX41" s="471">
        <v>17302.22</v>
      </c>
      <c r="AY41" s="253">
        <v>398833.23861620063</v>
      </c>
      <c r="AZ41" s="240">
        <v>31.5</v>
      </c>
      <c r="BA41" s="471">
        <v>10.199999999999999</v>
      </c>
      <c r="BB41" s="471">
        <v>2.95</v>
      </c>
      <c r="BC41" s="471">
        <v>0.77</v>
      </c>
      <c r="BD41" s="217">
        <v>0.28921568627450983</v>
      </c>
      <c r="BE41" s="217">
        <v>0.26101694915254237</v>
      </c>
      <c r="BF41" s="471">
        <v>10436.59</v>
      </c>
      <c r="BG41" s="471">
        <v>25500</v>
      </c>
      <c r="BH41" s="253">
        <v>409.27803921568625</v>
      </c>
      <c r="BI41" s="252">
        <v>29.5</v>
      </c>
      <c r="BJ41" s="4">
        <v>14.457826955927331</v>
      </c>
      <c r="BK41" s="4">
        <v>10.367113800623658</v>
      </c>
      <c r="BL41" s="4">
        <v>4.5828161803681233</v>
      </c>
      <c r="BM41" s="4">
        <v>1.3296752062886061</v>
      </c>
      <c r="BN41" s="125">
        <v>92003964067.396881</v>
      </c>
      <c r="BO41" s="4">
        <v>1264120.0969712709</v>
      </c>
      <c r="BP41" s="244">
        <v>8.3629460778581777</v>
      </c>
      <c r="BT41" s="121">
        <v>2.46</v>
      </c>
      <c r="BU41" s="176">
        <v>3.6268239424652298</v>
      </c>
      <c r="BV41" s="253">
        <v>208.34693999999999</v>
      </c>
      <c r="BW41" s="253">
        <v>1943.556</v>
      </c>
      <c r="BX41" s="251">
        <v>6.4432759677302283</v>
      </c>
      <c r="CA41" s="429">
        <v>15.86</v>
      </c>
      <c r="CB41" s="121">
        <v>6.83</v>
      </c>
      <c r="CC41" s="4">
        <v>10.069596555706312</v>
      </c>
      <c r="CD41" s="253">
        <v>145.22918000000001</v>
      </c>
      <c r="CE41" s="253">
        <v>2511.4540000000002</v>
      </c>
      <c r="CF41" s="251">
        <v>9.6500801122732103</v>
      </c>
      <c r="CJ41" s="121">
        <v>8.4700000000000006</v>
      </c>
      <c r="CK41" s="254">
        <v>12.487479184016463</v>
      </c>
      <c r="CL41" s="253">
        <v>97.524929999999998</v>
      </c>
      <c r="CM41" s="253">
        <v>2744.4090000000001</v>
      </c>
      <c r="CN41" s="251">
        <v>7.3541380918188288</v>
      </c>
      <c r="CR41" s="121">
        <v>3.34</v>
      </c>
      <c r="CS41" s="254">
        <v>4.9242243771682386</v>
      </c>
      <c r="CT41" s="253">
        <v>138.87499</v>
      </c>
      <c r="CU41" s="253">
        <v>2115.5340000000001</v>
      </c>
      <c r="CV41" s="251">
        <v>5.3571284011782518</v>
      </c>
      <c r="CX41" s="121"/>
      <c r="CY41" s="121"/>
      <c r="CZ41" s="121">
        <v>5.98</v>
      </c>
      <c r="DA41" s="254">
        <v>8.8164256812772663</v>
      </c>
      <c r="DB41" s="253">
        <v>61.580660000000002</v>
      </c>
      <c r="DC41" s="253">
        <v>990.28399999999999</v>
      </c>
      <c r="DD41" s="251">
        <v>9.0858867397570542</v>
      </c>
      <c r="DF41" s="121">
        <v>26.36</v>
      </c>
      <c r="DG41" s="121">
        <v>18.64</v>
      </c>
      <c r="DH41" s="121">
        <v>8.36</v>
      </c>
      <c r="DI41" s="254">
        <v>12.325304129678585</v>
      </c>
      <c r="DJ41" s="253">
        <v>111.48148</v>
      </c>
      <c r="DK41" s="253">
        <v>1106.886</v>
      </c>
      <c r="DL41" s="246">
        <v>19.208572169060275</v>
      </c>
      <c r="DN41" s="167"/>
      <c r="DO41" s="253"/>
      <c r="DP41" s="244"/>
      <c r="DQ41" s="244"/>
      <c r="DR41" s="244"/>
      <c r="DS41" s="166"/>
      <c r="DT41" s="244"/>
      <c r="DU41" s="215"/>
      <c r="DV41" s="244"/>
      <c r="DW41" s="224">
        <v>2421.56961</v>
      </c>
      <c r="DX41" s="225">
        <v>6017.7139999999999</v>
      </c>
      <c r="DY41" s="246"/>
      <c r="DZ41" s="253">
        <v>402.40689570823736</v>
      </c>
      <c r="EA41" s="253">
        <v>409.27803921568625</v>
      </c>
      <c r="EB41" s="253">
        <v>0.49160577547647522</v>
      </c>
      <c r="EC41" s="253">
        <v>0.51688229725465495</v>
      </c>
      <c r="ED41" s="253">
        <v>0.39328462038118023</v>
      </c>
      <c r="EG41" s="249">
        <v>491.6</v>
      </c>
      <c r="EH41" s="249">
        <v>11437.355</v>
      </c>
      <c r="EK41" s="220"/>
      <c r="EM41" s="253">
        <v>35.661520000000003</v>
      </c>
      <c r="EN41" s="253">
        <v>1060.1199999999999</v>
      </c>
      <c r="EO41" s="247"/>
      <c r="FA41" s="100"/>
      <c r="FB41" s="362"/>
      <c r="FC41" s="377">
        <v>62174</v>
      </c>
      <c r="FD41" s="377">
        <v>148800</v>
      </c>
      <c r="FE41" s="9">
        <v>0</v>
      </c>
      <c r="FF41" s="9">
        <v>0</v>
      </c>
    </row>
    <row r="42" spans="1:162" ht="14">
      <c r="A42" s="126">
        <v>1953</v>
      </c>
      <c r="C42" s="4"/>
      <c r="E42" s="125"/>
      <c r="Z42" s="4"/>
      <c r="AA42" s="4">
        <v>15.014951775083173</v>
      </c>
      <c r="AB42" s="4">
        <v>10.888658990530478</v>
      </c>
      <c r="AC42" s="4">
        <v>4.3323263731063824</v>
      </c>
      <c r="AD42" s="4">
        <v>2.8878367780658554</v>
      </c>
      <c r="AE42" s="4">
        <v>1.0908515986593386</v>
      </c>
      <c r="AF42" s="4">
        <v>0.28853415169109886</v>
      </c>
      <c r="AG42" s="4">
        <v>305650</v>
      </c>
      <c r="AH42" s="4">
        <v>3284.8580000000002</v>
      </c>
      <c r="AI42" s="252">
        <v>9.9436087401872744</v>
      </c>
      <c r="AJ42" s="4"/>
      <c r="AK42" s="4"/>
      <c r="AL42" s="4"/>
      <c r="AM42" s="4"/>
      <c r="AN42" s="4"/>
      <c r="AO42" s="4"/>
      <c r="AP42" s="471">
        <v>34.72</v>
      </c>
      <c r="AQ42" s="471">
        <v>23.94</v>
      </c>
      <c r="AR42" s="471">
        <v>10.41</v>
      </c>
      <c r="AS42" s="471">
        <v>7.31</v>
      </c>
      <c r="AT42" s="471">
        <v>3.09</v>
      </c>
      <c r="AU42" s="471">
        <v>2.1</v>
      </c>
      <c r="AV42" s="471">
        <v>0.82</v>
      </c>
      <c r="AW42" s="471">
        <v>10760.02</v>
      </c>
      <c r="AX42" s="471">
        <v>17410.189999999999</v>
      </c>
      <c r="AY42" s="253">
        <v>405401.11504469503</v>
      </c>
      <c r="AZ42" s="240">
        <v>30.9</v>
      </c>
      <c r="BA42" s="471">
        <v>9.7200000000000006</v>
      </c>
      <c r="BB42" s="471">
        <v>2.77</v>
      </c>
      <c r="BC42" s="471">
        <v>0.7</v>
      </c>
      <c r="BD42" s="217">
        <v>0.28497942386831276</v>
      </c>
      <c r="BE42" s="217">
        <v>0.25270758122743681</v>
      </c>
      <c r="BF42" s="471">
        <v>11090</v>
      </c>
      <c r="BG42" s="471">
        <v>25300</v>
      </c>
      <c r="BH42" s="253">
        <v>438.33992094861662</v>
      </c>
      <c r="BI42" s="252">
        <v>27.7</v>
      </c>
      <c r="BJ42" s="4">
        <v>14.064531508909203</v>
      </c>
      <c r="BK42" s="4">
        <v>9.9526031743175842</v>
      </c>
      <c r="BL42" s="4">
        <v>4.1455542849489486</v>
      </c>
      <c r="BM42" s="4">
        <v>1.0529521901068282</v>
      </c>
      <c r="BN42" s="125">
        <v>94500000000</v>
      </c>
      <c r="BO42" s="4">
        <v>1284522.5511896757</v>
      </c>
      <c r="BP42" s="244">
        <v>7.5229425095338209</v>
      </c>
      <c r="BT42" s="121">
        <v>2.21</v>
      </c>
      <c r="BU42" s="176">
        <v>3.2582442735155115</v>
      </c>
      <c r="BV42" s="253">
        <v>226.97959</v>
      </c>
      <c r="BW42" s="253">
        <v>1993.6890000000001</v>
      </c>
      <c r="BX42" s="251">
        <v>5.7399834898001716</v>
      </c>
      <c r="CA42" s="429">
        <v>16.79</v>
      </c>
      <c r="CB42" s="121">
        <v>6.98</v>
      </c>
      <c r="CC42" s="4">
        <v>10.290744357076143</v>
      </c>
      <c r="CD42" s="253">
        <v>148.48666</v>
      </c>
      <c r="CE42" s="253">
        <v>2560.5740000000001</v>
      </c>
      <c r="CF42" s="251">
        <v>9.2340985413618402</v>
      </c>
      <c r="CJ42" s="121">
        <v>6.97</v>
      </c>
      <c r="CK42" s="254">
        <v>10.276001170318152</v>
      </c>
      <c r="CL42" s="253">
        <v>101.65416999999999</v>
      </c>
      <c r="CM42" s="253">
        <v>2815.3919999999998</v>
      </c>
      <c r="CN42" s="251">
        <v>5.7412714318735505</v>
      </c>
      <c r="CR42" s="121">
        <v>4.1500000000000004</v>
      </c>
      <c r="CS42" s="254">
        <v>6.118422504565328</v>
      </c>
      <c r="CT42" s="253">
        <v>127.91457</v>
      </c>
      <c r="CU42" s="253">
        <v>2159.6559999999999</v>
      </c>
      <c r="CV42" s="251">
        <v>5.6075416340435247</v>
      </c>
      <c r="CX42" s="121"/>
      <c r="CY42" s="121">
        <v>16.68</v>
      </c>
      <c r="CZ42" s="121">
        <v>6.34</v>
      </c>
      <c r="DA42" s="254">
        <v>9.3471804045648614</v>
      </c>
      <c r="DB42" s="253">
        <v>78.706109999999995</v>
      </c>
      <c r="DC42" s="253">
        <v>1012.9829999999999</v>
      </c>
      <c r="DD42" s="251">
        <v>11.237883460938271</v>
      </c>
      <c r="DF42" s="121">
        <v>25.81</v>
      </c>
      <c r="DG42" s="121">
        <v>17.87</v>
      </c>
      <c r="DH42" s="121">
        <v>7.55</v>
      </c>
      <c r="DI42" s="254">
        <v>11.131106002281498</v>
      </c>
      <c r="DJ42" s="253">
        <v>124.16667</v>
      </c>
      <c r="DK42" s="253">
        <v>1146.367</v>
      </c>
      <c r="DL42" s="246">
        <v>18.183614760621062</v>
      </c>
      <c r="DN42" s="167"/>
      <c r="DO42" s="253"/>
      <c r="DP42" s="244"/>
      <c r="DQ42" s="244"/>
      <c r="DR42" s="467"/>
      <c r="DS42" s="166"/>
      <c r="DT42" s="244"/>
      <c r="DU42" s="215"/>
      <c r="DV42" s="244"/>
      <c r="DW42" s="224">
        <v>2689</v>
      </c>
      <c r="DX42" s="225">
        <v>6134.2160000000003</v>
      </c>
      <c r="DY42" s="246"/>
      <c r="DZ42" s="253">
        <v>438.36082720269383</v>
      </c>
      <c r="EA42" s="253">
        <v>438.33992094861662</v>
      </c>
      <c r="EB42" s="253">
        <v>0.50002384707971836</v>
      </c>
      <c r="EC42" s="253">
        <v>0.53710957115597102</v>
      </c>
      <c r="ED42" s="253">
        <v>0.40001907766377481</v>
      </c>
      <c r="EG42" s="253">
        <v>532</v>
      </c>
      <c r="EH42" s="253">
        <v>11713.513999999999</v>
      </c>
      <c r="EK42" s="220">
        <v>5.08</v>
      </c>
      <c r="EL42" s="254">
        <v>7.4895388730582804</v>
      </c>
      <c r="EM42" s="253">
        <v>39.123800000000003</v>
      </c>
      <c r="EN42" s="253">
        <v>1080.492</v>
      </c>
      <c r="EO42" s="247">
        <v>4.1963544256816476</v>
      </c>
      <c r="FA42" s="100">
        <v>11.924448626077178</v>
      </c>
      <c r="FB42" s="362">
        <v>5.1456781148785993</v>
      </c>
      <c r="FC42" s="377">
        <v>67872</v>
      </c>
      <c r="FD42" s="377">
        <v>151600</v>
      </c>
      <c r="FE42" s="9">
        <v>0.91366834379524076</v>
      </c>
      <c r="FF42" s="9">
        <v>3.9426923192432701</v>
      </c>
    </row>
    <row r="43" spans="1:162" ht="14">
      <c r="A43" s="126">
        <v>1954</v>
      </c>
      <c r="E43" s="125"/>
      <c r="Z43" s="4"/>
      <c r="AA43" s="4">
        <v>15.183813607169867</v>
      </c>
      <c r="AB43" s="4">
        <v>9.9192303582207355</v>
      </c>
      <c r="AC43" s="4">
        <v>3.730718460761234</v>
      </c>
      <c r="AD43" s="4">
        <v>2.7433095583072129</v>
      </c>
      <c r="AE43" s="4">
        <v>1.157150607746446</v>
      </c>
      <c r="AF43" s="4">
        <v>0.24570365240782274</v>
      </c>
      <c r="AG43" s="4">
        <v>324250.00000000012</v>
      </c>
      <c r="AH43" s="4">
        <v>3338.0839999999998</v>
      </c>
      <c r="AI43" s="252">
        <v>8.3697725386954769</v>
      </c>
      <c r="AJ43" s="4"/>
      <c r="AK43" s="4"/>
      <c r="AL43" s="4"/>
      <c r="AM43" s="4"/>
      <c r="AN43" s="4"/>
      <c r="AO43" s="4"/>
      <c r="AP43" s="471">
        <v>35.72</v>
      </c>
      <c r="AQ43" s="471">
        <v>24.73</v>
      </c>
      <c r="AR43" s="471">
        <v>10.85</v>
      </c>
      <c r="AS43" s="471">
        <v>7.61</v>
      </c>
      <c r="AT43" s="471">
        <v>3.18</v>
      </c>
      <c r="AU43" s="471">
        <v>2.15</v>
      </c>
      <c r="AV43" s="471">
        <v>0.85</v>
      </c>
      <c r="AW43" s="471">
        <v>11549.46</v>
      </c>
      <c r="AX43" s="471">
        <v>17497.48</v>
      </c>
      <c r="AY43" s="253">
        <v>432973.72725786798</v>
      </c>
      <c r="AZ43" s="240">
        <v>31.8</v>
      </c>
      <c r="BA43" s="471">
        <v>9.67</v>
      </c>
      <c r="BB43" s="471">
        <v>2.72</v>
      </c>
      <c r="BC43" s="471">
        <v>0.67</v>
      </c>
      <c r="BD43" s="217">
        <v>0.28128231644260604</v>
      </c>
      <c r="BE43" s="217">
        <v>0.24632352941176469</v>
      </c>
      <c r="BF43" s="471">
        <v>11805.31</v>
      </c>
      <c r="BG43" s="471">
        <v>26250</v>
      </c>
      <c r="BH43" s="253">
        <v>449.72609523809524</v>
      </c>
      <c r="BI43" s="252">
        <v>27.200000000000003</v>
      </c>
      <c r="BJ43" s="4">
        <v>14.052603208399969</v>
      </c>
      <c r="BK43" s="4">
        <v>9.8917234890907721</v>
      </c>
      <c r="BL43" s="4">
        <v>4.0746695583319612</v>
      </c>
      <c r="BM43" s="4">
        <v>1.0169872682769319</v>
      </c>
      <c r="BN43" s="125">
        <v>99417074428.292572</v>
      </c>
      <c r="BO43" s="4">
        <v>1305270.0043629545</v>
      </c>
      <c r="BP43" s="244">
        <v>7.1678923033165161</v>
      </c>
      <c r="BT43" s="121">
        <v>2.08</v>
      </c>
      <c r="BU43" s="176">
        <v>3.066582845661658</v>
      </c>
      <c r="BV43" s="253">
        <v>254.92857000000001</v>
      </c>
      <c r="BW43" s="253">
        <v>2045.796</v>
      </c>
      <c r="BX43" s="251">
        <v>5.7633027182494834</v>
      </c>
      <c r="CA43" s="429">
        <v>15.92</v>
      </c>
      <c r="CB43" s="121">
        <v>6.4</v>
      </c>
      <c r="CC43" s="4">
        <v>9.435639525112796</v>
      </c>
      <c r="CD43" s="253">
        <v>171.83190999999999</v>
      </c>
      <c r="CE43" s="253">
        <v>2611.567</v>
      </c>
      <c r="CF43" s="251">
        <v>9.3634205806342496</v>
      </c>
      <c r="CJ43" s="121">
        <v>6.25</v>
      </c>
      <c r="CK43" s="254">
        <v>9.2144917237429631</v>
      </c>
      <c r="CL43" s="253">
        <v>110.88863000000001</v>
      </c>
      <c r="CM43" s="253">
        <v>2889.5940000000001</v>
      </c>
      <c r="CN43" s="251">
        <v>5.3331293876379933</v>
      </c>
      <c r="CR43" s="121">
        <v>4.08</v>
      </c>
      <c r="CS43" s="254">
        <v>6.0152201972594064</v>
      </c>
      <c r="CT43" s="253">
        <v>142.35654</v>
      </c>
      <c r="CU43" s="253">
        <v>2205.0520000000001</v>
      </c>
      <c r="CV43" s="251">
        <v>5.8569384929525041</v>
      </c>
      <c r="CX43" s="121">
        <v>24.39</v>
      </c>
      <c r="CY43" s="121">
        <v>15.66</v>
      </c>
      <c r="CZ43" s="121">
        <v>5.87</v>
      </c>
      <c r="DA43" s="254">
        <v>8.6542506269393904</v>
      </c>
      <c r="DB43" s="253">
        <v>91.061610000000002</v>
      </c>
      <c r="DC43" s="253">
        <v>1037.1510000000001</v>
      </c>
      <c r="DD43" s="251">
        <v>11.459966476812212</v>
      </c>
      <c r="DF43" s="121">
        <v>25.33</v>
      </c>
      <c r="DG43" s="121">
        <v>17.350000000000001</v>
      </c>
      <c r="DH43" s="121">
        <v>7.12</v>
      </c>
      <c r="DI43" s="254">
        <v>10.497148971687983</v>
      </c>
      <c r="DJ43" s="253">
        <v>133.30000000000001</v>
      </c>
      <c r="DK43" s="253">
        <v>1188.001</v>
      </c>
      <c r="DL43" s="246">
        <v>16.258776842863973</v>
      </c>
      <c r="DN43" s="253">
        <v>14.16</v>
      </c>
      <c r="DO43" s="253">
        <v>14.16</v>
      </c>
      <c r="DP43" s="244">
        <v>20.876352449312055</v>
      </c>
      <c r="DQ43" s="244">
        <v>16.992000000000001</v>
      </c>
      <c r="DR43" s="244"/>
      <c r="DS43" s="166">
        <v>3.54</v>
      </c>
      <c r="DT43" s="244">
        <v>3.54</v>
      </c>
      <c r="DU43" s="215"/>
      <c r="DV43" s="244"/>
      <c r="DW43" s="224">
        <v>2868.5</v>
      </c>
      <c r="DX43" s="225">
        <v>6254.4369999999999</v>
      </c>
      <c r="DY43" s="253">
        <v>18.050606973440257</v>
      </c>
      <c r="DZ43" s="253">
        <v>458.63440626230624</v>
      </c>
      <c r="EA43" s="253">
        <v>449.72609523809524</v>
      </c>
      <c r="EB43" s="253">
        <v>0.50990415179209769</v>
      </c>
      <c r="EC43" s="253">
        <v>0.53990384615384601</v>
      </c>
      <c r="ED43" s="253">
        <v>0.40792332143367821</v>
      </c>
      <c r="EE43" s="219">
        <v>2.23</v>
      </c>
      <c r="EF43" s="246">
        <v>3.2877306470314891</v>
      </c>
      <c r="EG43" s="253">
        <v>619.36</v>
      </c>
      <c r="EH43" s="253">
        <v>12077.74</v>
      </c>
      <c r="EI43" s="249">
        <v>2.5428120023180298</v>
      </c>
      <c r="EJ43" s="253"/>
      <c r="EK43" s="220">
        <v>3.93</v>
      </c>
      <c r="EL43" s="254">
        <v>5.7940723958895752</v>
      </c>
      <c r="EM43" s="253">
        <v>55.396529999999998</v>
      </c>
      <c r="EN43" s="253">
        <v>1101.806</v>
      </c>
      <c r="EO43" s="247">
        <v>4.3936139137783936</v>
      </c>
      <c r="FA43" s="100">
        <v>13.580796517543707</v>
      </c>
      <c r="FB43" s="4">
        <v>5.6758046198461631</v>
      </c>
      <c r="FC43" s="377">
        <v>63161</v>
      </c>
      <c r="FD43" s="377">
        <v>154400</v>
      </c>
      <c r="FE43" s="9">
        <v>0.92672036315322381</v>
      </c>
      <c r="FF43" s="9">
        <v>3.8730303570161375</v>
      </c>
    </row>
    <row r="44" spans="1:162" ht="14">
      <c r="A44" s="126">
        <v>1955</v>
      </c>
      <c r="E44" s="125"/>
      <c r="Z44" s="4"/>
      <c r="AA44" s="4">
        <v>16.271449190216423</v>
      </c>
      <c r="AB44" s="4">
        <v>10.702320799103592</v>
      </c>
      <c r="AC44" s="4">
        <v>4.3037697748848167</v>
      </c>
      <c r="AD44" s="4">
        <v>3.2987195950914634</v>
      </c>
      <c r="AE44" s="4">
        <v>1.2672610249522818</v>
      </c>
      <c r="AF44" s="4">
        <v>0.2644982462577799</v>
      </c>
      <c r="AG44" s="4">
        <v>345400</v>
      </c>
      <c r="AH44" s="4">
        <v>3425.9569999999999</v>
      </c>
      <c r="AI44" s="252">
        <v>9.3118153465023017</v>
      </c>
      <c r="AJ44" s="4"/>
      <c r="AK44" s="4"/>
      <c r="AL44" s="4"/>
      <c r="AM44" s="4"/>
      <c r="AN44" s="4"/>
      <c r="AO44" s="4"/>
      <c r="AP44" s="471">
        <v>36.630000000000003</v>
      </c>
      <c r="AQ44" s="471">
        <v>25.35</v>
      </c>
      <c r="AR44" s="471">
        <v>11.07</v>
      </c>
      <c r="AS44" s="471">
        <v>7.75</v>
      </c>
      <c r="AT44" s="471">
        <v>3.23</v>
      </c>
      <c r="AU44" s="471">
        <v>2.1800000000000002</v>
      </c>
      <c r="AV44" s="471">
        <v>0.87</v>
      </c>
      <c r="AW44" s="471">
        <v>12536</v>
      </c>
      <c r="AX44" s="471">
        <v>17647.34</v>
      </c>
      <c r="AY44" s="253">
        <v>465966.93620681646</v>
      </c>
      <c r="AZ44" s="240">
        <v>32.299999999999997</v>
      </c>
      <c r="BA44" s="471">
        <v>9.3000000000000007</v>
      </c>
      <c r="BB44" s="471">
        <v>2.65</v>
      </c>
      <c r="BC44" s="471">
        <v>0.68</v>
      </c>
      <c r="BD44" s="217">
        <v>0.28494623655913975</v>
      </c>
      <c r="BE44" s="217">
        <v>0.25660377358490571</v>
      </c>
      <c r="BF44" s="471">
        <v>12873.8</v>
      </c>
      <c r="BG44" s="471">
        <v>26200</v>
      </c>
      <c r="BH44" s="253">
        <v>491.36641221374043</v>
      </c>
      <c r="BI44" s="252">
        <v>26.5</v>
      </c>
      <c r="BJ44" s="4">
        <v>14.980346540631102</v>
      </c>
      <c r="BK44" s="4">
        <v>10.430944935480555</v>
      </c>
      <c r="BL44" s="4">
        <v>4.2012394953116434</v>
      </c>
      <c r="BM44" s="4">
        <v>1.0903391956150441</v>
      </c>
      <c r="BN44" s="125">
        <v>110436082554.51585</v>
      </c>
      <c r="BO44" s="4">
        <v>1326368.3637990553</v>
      </c>
      <c r="BP44" s="244">
        <v>7.5070477151095565</v>
      </c>
      <c r="BT44" s="121">
        <v>2.39</v>
      </c>
      <c r="BU44" s="176">
        <v>3.523621635159309</v>
      </c>
      <c r="BV44" s="253">
        <v>249</v>
      </c>
      <c r="BW44" s="253">
        <v>2099.8719999999998</v>
      </c>
      <c r="BX44" s="251">
        <v>5.7676508065705274</v>
      </c>
      <c r="CA44" s="429">
        <v>14.78</v>
      </c>
      <c r="CB44" s="121">
        <v>5.91</v>
      </c>
      <c r="CC44" s="4">
        <v>8.7132233739713474</v>
      </c>
      <c r="CD44" s="253">
        <v>196.88575</v>
      </c>
      <c r="CE44" s="253">
        <v>2664.3560000000002</v>
      </c>
      <c r="CF44" s="251">
        <v>8.8879999948208646</v>
      </c>
      <c r="CJ44" s="121">
        <v>6.42</v>
      </c>
      <c r="CK44" s="254">
        <v>9.4651258986287701</v>
      </c>
      <c r="CL44" s="253">
        <v>115.31708999999999</v>
      </c>
      <c r="CM44" s="253">
        <v>2967.172</v>
      </c>
      <c r="CN44" s="251">
        <v>5.0778575567529023</v>
      </c>
      <c r="CR44" s="121">
        <v>3.91</v>
      </c>
      <c r="CS44" s="254">
        <v>5.7645860223735976</v>
      </c>
      <c r="CT44" s="253">
        <v>155.07682</v>
      </c>
      <c r="CU44" s="253">
        <v>2251.7649999999999</v>
      </c>
      <c r="CV44" s="251">
        <v>5.4801836564857878</v>
      </c>
      <c r="CX44" s="121">
        <v>21.44</v>
      </c>
      <c r="CY44" s="121">
        <v>13.47</v>
      </c>
      <c r="CZ44" s="121">
        <v>4.6500000000000004</v>
      </c>
      <c r="DA44" s="254">
        <v>6.8555818424647645</v>
      </c>
      <c r="DB44" s="253">
        <v>117.45744000000001</v>
      </c>
      <c r="DC44" s="253">
        <v>1062.4159999999999</v>
      </c>
      <c r="DD44" s="251">
        <v>10.462450466204627</v>
      </c>
      <c r="DF44" s="121">
        <v>24.59</v>
      </c>
      <c r="DG44" s="121">
        <v>16.71</v>
      </c>
      <c r="DH44" s="121">
        <v>6.81</v>
      </c>
      <c r="DI44" s="254">
        <v>10.040110182190331</v>
      </c>
      <c r="DJ44" s="253">
        <v>147.4</v>
      </c>
      <c r="DK44" s="253">
        <v>1224.6020000000001</v>
      </c>
      <c r="DL44" s="246">
        <v>15.361330400525398</v>
      </c>
      <c r="DN44" s="253">
        <v>14.42</v>
      </c>
      <c r="DO44" s="253">
        <v>14.42</v>
      </c>
      <c r="DP44" s="244">
        <v>21.259675305019762</v>
      </c>
      <c r="DQ44" s="244">
        <v>17.303999999999998</v>
      </c>
      <c r="DR44" s="244"/>
      <c r="DS44" s="166">
        <v>3.59</v>
      </c>
      <c r="DT44" s="244">
        <v>3.59</v>
      </c>
      <c r="DU44" s="215"/>
      <c r="DV44" s="244"/>
      <c r="DW44" s="224">
        <v>3040</v>
      </c>
      <c r="DX44" s="225">
        <v>6377.482</v>
      </c>
      <c r="DY44" s="253">
        <v>17.413390064143027</v>
      </c>
      <c r="DZ44" s="253">
        <v>476.67715879088331</v>
      </c>
      <c r="EA44" s="253">
        <v>491.36641221374043</v>
      </c>
      <c r="EB44" s="253">
        <v>0.48505264802626818</v>
      </c>
      <c r="EC44" s="253">
        <v>0.52175526486687096</v>
      </c>
      <c r="ED44" s="253">
        <v>0.38804211842101455</v>
      </c>
      <c r="EE44" s="219">
        <v>2.2999999999999998</v>
      </c>
      <c r="EF44" s="253">
        <v>3.3909329543374098</v>
      </c>
      <c r="EG44" s="253">
        <v>662</v>
      </c>
      <c r="EH44" s="253">
        <v>12454.069</v>
      </c>
      <c r="EI44" s="249">
        <v>2.4881072192567895</v>
      </c>
      <c r="EJ44" s="253"/>
      <c r="EK44" s="220">
        <v>4.04</v>
      </c>
      <c r="EL44" s="254">
        <v>5.9562474502274512</v>
      </c>
      <c r="EM44" s="253">
        <v>58.716830000000002</v>
      </c>
      <c r="EN44" s="253">
        <v>1124.1510000000001</v>
      </c>
      <c r="EO44" s="247">
        <v>4.2945122735062986</v>
      </c>
      <c r="FA44" s="100">
        <v>14.406190599249401</v>
      </c>
      <c r="FB44" s="4">
        <v>5.9153368054089821</v>
      </c>
      <c r="FC44" s="377">
        <v>64127</v>
      </c>
      <c r="FD44" s="377">
        <v>157200</v>
      </c>
      <c r="FE44" s="9">
        <v>0.89722614802715184</v>
      </c>
      <c r="FF44" s="9">
        <v>3.6841070646926379</v>
      </c>
    </row>
    <row r="45" spans="1:162" ht="14">
      <c r="A45" s="126">
        <v>1956</v>
      </c>
      <c r="E45" s="125"/>
      <c r="Z45" s="4"/>
      <c r="AA45" s="4"/>
      <c r="AB45" s="4"/>
      <c r="AC45" s="4"/>
      <c r="AD45" s="4"/>
      <c r="AE45" s="4"/>
      <c r="AF45" s="4"/>
      <c r="AG45" s="4">
        <v>383300</v>
      </c>
      <c r="AH45" s="4">
        <v>3516.3139999999999</v>
      </c>
      <c r="AI45" s="252"/>
      <c r="AJ45" s="4"/>
      <c r="AK45" s="4"/>
      <c r="AL45" s="4"/>
      <c r="AM45" s="4"/>
      <c r="AN45" s="4"/>
      <c r="AO45" s="4"/>
      <c r="AP45" s="471">
        <v>35.56</v>
      </c>
      <c r="AQ45" s="471">
        <v>24.27</v>
      </c>
      <c r="AR45" s="471">
        <v>10.220000000000001</v>
      </c>
      <c r="AS45" s="471">
        <v>7.01</v>
      </c>
      <c r="AT45" s="471">
        <v>2.83</v>
      </c>
      <c r="AU45" s="471">
        <v>1.9</v>
      </c>
      <c r="AV45" s="471">
        <v>0.76</v>
      </c>
      <c r="AW45" s="471">
        <v>13604.98</v>
      </c>
      <c r="AX45" s="471">
        <v>17820.25</v>
      </c>
      <c r="AY45" s="253">
        <v>500794.42577180453</v>
      </c>
      <c r="AZ45" s="240">
        <v>28.3</v>
      </c>
      <c r="BA45" s="471">
        <v>8.75</v>
      </c>
      <c r="BB45" s="471">
        <v>2.42</v>
      </c>
      <c r="BC45" s="471">
        <v>0.61</v>
      </c>
      <c r="BD45" s="217">
        <v>0.27657142857142858</v>
      </c>
      <c r="BE45" s="217">
        <v>0.25206611570247933</v>
      </c>
      <c r="BF45" s="471">
        <v>13953.8</v>
      </c>
      <c r="BG45" s="471">
        <v>26150</v>
      </c>
      <c r="BH45" s="253">
        <v>533.6061185468451</v>
      </c>
      <c r="BI45" s="252">
        <v>24.2</v>
      </c>
      <c r="BJ45" s="4">
        <v>13.511621343276591</v>
      </c>
      <c r="BK45" s="4">
        <v>9.6317039306178316</v>
      </c>
      <c r="BL45" s="4">
        <v>4.0004541588615599</v>
      </c>
      <c r="BM45" s="4">
        <v>1.0384709952839244</v>
      </c>
      <c r="BN45" s="125">
        <v>121536110015.64899</v>
      </c>
      <c r="BO45" s="4">
        <v>1347823.6382829717</v>
      </c>
      <c r="BP45" s="244">
        <v>7.2031436364811201</v>
      </c>
      <c r="BT45" s="121">
        <v>2.4500000000000002</v>
      </c>
      <c r="BU45" s="176">
        <v>3.6120807557072414</v>
      </c>
      <c r="BV45" s="253">
        <v>257.25</v>
      </c>
      <c r="BW45" s="253">
        <v>2154.2730000000001</v>
      </c>
      <c r="BX45" s="251">
        <v>5.4827687490156167</v>
      </c>
      <c r="CA45" s="429">
        <v>14.78</v>
      </c>
      <c r="CB45" s="121">
        <v>5.96</v>
      </c>
      <c r="CC45" s="4">
        <v>8.7869393077612905</v>
      </c>
      <c r="CD45" s="253">
        <v>210.28259</v>
      </c>
      <c r="CE45" s="253">
        <v>2710.7559999999999</v>
      </c>
      <c r="CF45" s="251">
        <v>8.6643971088442875</v>
      </c>
      <c r="CJ45" s="121">
        <v>6.03</v>
      </c>
      <c r="CK45" s="254">
        <v>8.8901416150672112</v>
      </c>
      <c r="CL45" s="253">
        <v>127.57984999999999</v>
      </c>
      <c r="CM45" s="253">
        <v>3043.5390000000002</v>
      </c>
      <c r="CN45" s="251">
        <v>4.7369601086124868</v>
      </c>
      <c r="CR45" s="121">
        <v>3.78</v>
      </c>
      <c r="CS45" s="254">
        <v>5.5729245945197432</v>
      </c>
      <c r="CT45" s="253">
        <v>156.62538000000001</v>
      </c>
      <c r="CU45" s="253">
        <v>2310.348</v>
      </c>
      <c r="CV45" s="251">
        <v>4.8023713078822734</v>
      </c>
      <c r="CX45" s="121">
        <v>22</v>
      </c>
      <c r="CY45" s="121">
        <v>13.61</v>
      </c>
      <c r="CZ45" s="121">
        <v>4.67</v>
      </c>
      <c r="DA45" s="254">
        <v>6.8850682159807413</v>
      </c>
      <c r="DB45" s="253">
        <v>126.20256000000001</v>
      </c>
      <c r="DC45" s="253">
        <v>1087.67</v>
      </c>
      <c r="DD45" s="251">
        <v>10.154699925451242</v>
      </c>
      <c r="DF45" s="121">
        <v>24.13</v>
      </c>
      <c r="DG45" s="121">
        <v>16.3</v>
      </c>
      <c r="DH45" s="121">
        <v>6.5</v>
      </c>
      <c r="DI45" s="254">
        <v>9.5830713926926805</v>
      </c>
      <c r="DJ45" s="253">
        <v>167.2</v>
      </c>
      <c r="DK45" s="253">
        <v>1260.1569999999999</v>
      </c>
      <c r="DL45" s="246">
        <v>15.529520541040856</v>
      </c>
      <c r="DN45" s="253">
        <v>13.92</v>
      </c>
      <c r="DO45" s="253">
        <v>13.92</v>
      </c>
      <c r="DP45" s="244">
        <v>20.522515967120327</v>
      </c>
      <c r="DQ45" s="244">
        <v>16.704000000000001</v>
      </c>
      <c r="DR45" s="244"/>
      <c r="DS45" s="166">
        <v>3.4</v>
      </c>
      <c r="DT45" s="244">
        <v>3.4</v>
      </c>
      <c r="DU45" s="215"/>
      <c r="DV45" s="244"/>
      <c r="DW45" s="224">
        <v>3219.5</v>
      </c>
      <c r="DX45" s="225">
        <v>6507.6419999999998</v>
      </c>
      <c r="DY45" s="253">
        <v>15.761331254608882</v>
      </c>
      <c r="DZ45" s="253">
        <v>494.72604670017188</v>
      </c>
      <c r="EA45" s="253">
        <v>533.6061185468451</v>
      </c>
      <c r="EB45" s="253">
        <v>0.46356856631202592</v>
      </c>
      <c r="EC45" s="253">
        <v>0.52969663742690098</v>
      </c>
      <c r="ED45" s="253">
        <v>0.37085485304962085</v>
      </c>
      <c r="EE45" s="219"/>
      <c r="EF45" s="246"/>
      <c r="EG45" s="253">
        <v>696.48</v>
      </c>
      <c r="EH45" s="253">
        <v>12813.847</v>
      </c>
      <c r="EI45" s="249"/>
      <c r="EJ45" s="253"/>
      <c r="EK45" s="220">
        <v>4.28</v>
      </c>
      <c r="EL45" s="254">
        <v>6.3100839324191806</v>
      </c>
      <c r="EM45" s="253">
        <v>63.784649999999999</v>
      </c>
      <c r="EN45" s="253">
        <v>1146.672</v>
      </c>
      <c r="EO45" s="247">
        <v>4.46169560124138</v>
      </c>
      <c r="FA45" s="100">
        <v>12.770892857392496</v>
      </c>
      <c r="FB45" s="100">
        <v>5.1763020995253157</v>
      </c>
      <c r="FC45" s="377">
        <v>76804</v>
      </c>
      <c r="FD45" s="377">
        <v>160400</v>
      </c>
      <c r="FE45" s="9">
        <v>0.85970566042871033</v>
      </c>
      <c r="FF45" s="9">
        <v>3.4845615453386021</v>
      </c>
    </row>
    <row r="46" spans="1:162" ht="14">
      <c r="A46" s="126">
        <v>1957</v>
      </c>
      <c r="E46" s="125"/>
      <c r="AA46" s="4">
        <v>17.002852745106349</v>
      </c>
      <c r="AB46" s="4">
        <v>11.739999319755848</v>
      </c>
      <c r="AC46" s="4">
        <v>5.0729421948673821</v>
      </c>
      <c r="AD46" s="4">
        <v>3.6950907865449194</v>
      </c>
      <c r="AE46" s="4">
        <v>2.1101515140988623</v>
      </c>
      <c r="AF46" s="4">
        <v>0.29835829733498359</v>
      </c>
      <c r="AG46" s="4">
        <v>445750.00000000006</v>
      </c>
      <c r="AH46" s="4">
        <v>3588.5749999999998</v>
      </c>
      <c r="AI46" s="252">
        <v>11.107399599911275</v>
      </c>
      <c r="AJ46" s="4"/>
      <c r="AP46" s="471">
        <v>36.909999999999997</v>
      </c>
      <c r="AQ46" s="471">
        <v>25.51</v>
      </c>
      <c r="AR46" s="471">
        <v>11.05</v>
      </c>
      <c r="AS46" s="471">
        <v>7.68</v>
      </c>
      <c r="AT46" s="471">
        <v>3.16</v>
      </c>
      <c r="AU46" s="471">
        <v>2.14</v>
      </c>
      <c r="AV46" s="471">
        <v>0.86</v>
      </c>
      <c r="AW46" s="471">
        <v>15573.24</v>
      </c>
      <c r="AX46" s="471">
        <v>18006.84</v>
      </c>
      <c r="AY46" s="253">
        <v>567305.30124552676</v>
      </c>
      <c r="AZ46" s="240">
        <v>31.6</v>
      </c>
      <c r="BA46" s="471">
        <v>8.6999999999999993</v>
      </c>
      <c r="BB46" s="471">
        <v>2.37</v>
      </c>
      <c r="BC46" s="471">
        <v>0.59</v>
      </c>
      <c r="BD46" s="217">
        <v>0.27241379310344832</v>
      </c>
      <c r="BE46" s="217">
        <v>0.24894514767932488</v>
      </c>
      <c r="BF46" s="471">
        <v>14494.64</v>
      </c>
      <c r="BG46" s="471">
        <v>26100</v>
      </c>
      <c r="BH46" s="253">
        <v>555.35019157088118</v>
      </c>
      <c r="BI46" s="252">
        <v>23.700000000000003</v>
      </c>
      <c r="BJ46" s="4"/>
      <c r="BK46" s="4"/>
      <c r="BL46" s="4"/>
      <c r="BM46" s="4"/>
      <c r="BN46" s="4"/>
      <c r="BO46" s="4"/>
      <c r="BP46" s="4"/>
      <c r="BT46" s="121">
        <v>2.33</v>
      </c>
      <c r="BU46" s="176">
        <v>3.4351625146113767</v>
      </c>
      <c r="BV46" s="253">
        <v>270</v>
      </c>
      <c r="BW46" s="253">
        <v>2210.5369999999998</v>
      </c>
      <c r="BX46" s="251">
        <v>5.1245409821928423</v>
      </c>
      <c r="CA46" s="429">
        <v>15.13</v>
      </c>
      <c r="CB46" s="121">
        <v>5.63</v>
      </c>
      <c r="CC46" s="4">
        <v>8.3004141447476609</v>
      </c>
      <c r="CD46" s="253">
        <v>223.90779000000001</v>
      </c>
      <c r="CE46" s="253">
        <v>2758.6860000000001</v>
      </c>
      <c r="CF46" s="251">
        <v>8.2282674859063327</v>
      </c>
      <c r="CJ46" s="121">
        <v>5.92</v>
      </c>
      <c r="CK46" s="254">
        <v>8.7279665607293335</v>
      </c>
      <c r="CL46" s="253">
        <v>135.86751000000001</v>
      </c>
      <c r="CM46" s="253">
        <v>3123.37</v>
      </c>
      <c r="CN46" s="251">
        <v>4.6371053470273704</v>
      </c>
      <c r="CR46" s="121">
        <v>4.01</v>
      </c>
      <c r="CS46" s="254">
        <v>5.9120178899534848</v>
      </c>
      <c r="CT46" s="253">
        <v>162.26655</v>
      </c>
      <c r="CU46" s="253">
        <v>2370.9209999999998</v>
      </c>
      <c r="CV46" s="251">
        <v>4.9418478005457773</v>
      </c>
      <c r="CX46" s="121">
        <v>23.68</v>
      </c>
      <c r="CY46" s="121">
        <v>14.65</v>
      </c>
      <c r="CZ46" s="121">
        <v>5</v>
      </c>
      <c r="DA46" s="254">
        <v>7.3715933789943699</v>
      </c>
      <c r="DB46" s="253">
        <v>109.51461999999999</v>
      </c>
      <c r="DC46" s="253">
        <v>1113.963</v>
      </c>
      <c r="DD46" s="251">
        <v>8.8512460336925027</v>
      </c>
      <c r="DF46" s="121">
        <v>23.1</v>
      </c>
      <c r="DG46" s="121">
        <v>15.47</v>
      </c>
      <c r="DH46" s="121">
        <v>6.08</v>
      </c>
      <c r="DI46" s="254">
        <v>8.9638575488571544</v>
      </c>
      <c r="DJ46" s="253">
        <v>186.8</v>
      </c>
      <c r="DK46" s="253">
        <v>1293.395</v>
      </c>
      <c r="DL46" s="246">
        <v>15.389837479349888</v>
      </c>
      <c r="DN46" s="253">
        <v>13.56</v>
      </c>
      <c r="DO46" s="253">
        <v>13.56</v>
      </c>
      <c r="DP46" s="244">
        <v>19.99176124383273</v>
      </c>
      <c r="DQ46" s="244">
        <v>16.271999999999998</v>
      </c>
      <c r="DR46" s="244"/>
      <c r="DS46" s="166">
        <v>3.25</v>
      </c>
      <c r="DT46" s="244">
        <v>3.25</v>
      </c>
      <c r="DU46" s="215"/>
      <c r="DV46" s="244"/>
      <c r="DW46" s="224">
        <v>3357.5</v>
      </c>
      <c r="DX46" s="225">
        <v>6641.5460000000003</v>
      </c>
      <c r="DY46" s="253">
        <v>14.792217219265806</v>
      </c>
      <c r="DZ46" s="253">
        <v>505.5298871678371</v>
      </c>
      <c r="EA46" s="253">
        <v>555.35019157088118</v>
      </c>
      <c r="EB46" s="253">
        <v>0.45514514520817867</v>
      </c>
      <c r="EC46" s="253">
        <v>0.53482519996405098</v>
      </c>
      <c r="ED46" s="253">
        <v>0.36411611616654294</v>
      </c>
      <c r="EE46" s="219">
        <v>2.58</v>
      </c>
      <c r="EF46" s="253">
        <v>3.8037421835610949</v>
      </c>
      <c r="EG46" s="253">
        <v>728</v>
      </c>
      <c r="EH46" s="253">
        <v>13184.682000000001</v>
      </c>
      <c r="EI46" s="249">
        <v>2.5651602398755653</v>
      </c>
      <c r="EJ46" s="253"/>
      <c r="EK46" s="220">
        <v>4.6500000000000004</v>
      </c>
      <c r="EL46" s="254">
        <v>6.8555818424647645</v>
      </c>
      <c r="EM46" s="253">
        <v>66.930189999999996</v>
      </c>
      <c r="EN46" s="253">
        <v>1171.191</v>
      </c>
      <c r="EO46" s="247">
        <v>4.7849825503151822</v>
      </c>
      <c r="EQ46" s="253">
        <v>10.56</v>
      </c>
      <c r="ER46" s="253">
        <v>3.63</v>
      </c>
      <c r="ES46" s="253">
        <v>3.63</v>
      </c>
      <c r="ET46" s="253">
        <v>2.12</v>
      </c>
      <c r="EU46" s="253">
        <v>0.56999999999999995</v>
      </c>
      <c r="EV46" s="253">
        <v>6.94</v>
      </c>
      <c r="EW46" s="253"/>
      <c r="EX46" s="253">
        <v>10.206799999999999</v>
      </c>
      <c r="EY46" s="253">
        <v>116.32899999999999</v>
      </c>
      <c r="EZ46" s="253">
        <v>10.964634381824974</v>
      </c>
      <c r="FA46" s="100">
        <v>13.335719772409654</v>
      </c>
      <c r="FB46" s="100">
        <v>5.3055681466807743</v>
      </c>
      <c r="FC46" s="377">
        <v>78239</v>
      </c>
      <c r="FD46" s="377">
        <v>163600</v>
      </c>
      <c r="FE46" s="9">
        <v>0.86150812388728204</v>
      </c>
      <c r="FF46" s="9">
        <v>3.4274790849006975</v>
      </c>
    </row>
    <row r="47" spans="1:162" ht="14">
      <c r="A47" s="126">
        <v>1958</v>
      </c>
      <c r="E47" s="125"/>
      <c r="Z47" s="4"/>
      <c r="AA47" s="4"/>
      <c r="AB47" s="4"/>
      <c r="AC47" s="4"/>
      <c r="AD47" s="4"/>
      <c r="AE47" s="4"/>
      <c r="AF47" s="4"/>
      <c r="AG47" s="4"/>
      <c r="AH47" s="4"/>
      <c r="AI47" s="4"/>
      <c r="AJ47" s="4"/>
      <c r="AK47" s="4"/>
      <c r="AL47" s="4"/>
      <c r="AM47" s="4"/>
      <c r="AN47" s="4"/>
      <c r="AO47" s="4"/>
      <c r="AP47" s="471">
        <v>34.75</v>
      </c>
      <c r="AQ47" s="471">
        <v>23.17</v>
      </c>
      <c r="AR47" s="471">
        <v>9.2200000000000006</v>
      </c>
      <c r="AS47" s="471">
        <v>6.17</v>
      </c>
      <c r="AT47" s="471">
        <v>2.4</v>
      </c>
      <c r="AU47" s="471">
        <v>1.6</v>
      </c>
      <c r="AV47" s="471">
        <v>0.63</v>
      </c>
      <c r="AW47" s="471">
        <v>17330.95</v>
      </c>
      <c r="AX47" s="471">
        <v>18223.09</v>
      </c>
      <c r="AY47" s="253">
        <v>623843.59453583346</v>
      </c>
      <c r="AZ47" s="240">
        <v>24</v>
      </c>
      <c r="BA47" s="471">
        <v>8.76</v>
      </c>
      <c r="BB47" s="471">
        <v>2.38</v>
      </c>
      <c r="BC47" s="471">
        <v>0.6</v>
      </c>
      <c r="BD47" s="217">
        <v>0.27168949771689499</v>
      </c>
      <c r="BE47" s="217">
        <v>0.25210084033613445</v>
      </c>
      <c r="BF47" s="471">
        <v>14977.68</v>
      </c>
      <c r="BG47" s="471">
        <v>26250</v>
      </c>
      <c r="BH47" s="253">
        <v>570.5782857142857</v>
      </c>
      <c r="BI47" s="252">
        <v>23.799999999999997</v>
      </c>
      <c r="BJ47" s="121"/>
      <c r="BK47" s="121"/>
      <c r="BL47" s="121"/>
      <c r="BT47" s="121">
        <v>2.13</v>
      </c>
      <c r="BU47" s="176">
        <v>3.1402987794516015</v>
      </c>
      <c r="BV47" s="253">
        <v>285.75</v>
      </c>
      <c r="BW47" s="253">
        <v>2269.3449999999998</v>
      </c>
      <c r="BX47" s="251">
        <v>4.7005651629108147</v>
      </c>
      <c r="CA47" s="429">
        <v>15.23</v>
      </c>
      <c r="CB47" s="121">
        <v>5.54</v>
      </c>
      <c r="CC47" s="4">
        <v>8.1677254639257626</v>
      </c>
      <c r="CD47" s="253">
        <v>226.28921</v>
      </c>
      <c r="CE47" s="253">
        <v>2808.0279999999998</v>
      </c>
      <c r="CF47" s="251">
        <v>7.8245061662179145</v>
      </c>
      <c r="CJ47" s="121">
        <v>6.13</v>
      </c>
      <c r="CK47" s="254">
        <v>9.0375734826470975</v>
      </c>
      <c r="CL47" s="253">
        <v>140.47456</v>
      </c>
      <c r="CM47" s="253">
        <v>3206.8319999999999</v>
      </c>
      <c r="CN47" s="251">
        <v>4.7061601977582601</v>
      </c>
      <c r="CR47" s="121">
        <v>4.25</v>
      </c>
      <c r="CS47" s="254">
        <v>6.2658543721452142</v>
      </c>
      <c r="CT47" s="253">
        <v>162.37716</v>
      </c>
      <c r="CU47" s="253">
        <v>2433.5610000000001</v>
      </c>
      <c r="CV47" s="251">
        <v>4.9700000677699743</v>
      </c>
      <c r="CX47" s="121">
        <v>23.2</v>
      </c>
      <c r="CY47" s="121">
        <v>14.3</v>
      </c>
      <c r="CZ47" s="121">
        <v>4.6100000000000003</v>
      </c>
      <c r="DA47" s="254">
        <v>6.7966090954328093</v>
      </c>
      <c r="DB47" s="253">
        <v>105.34264</v>
      </c>
      <c r="DC47" s="253">
        <v>1141.2909999999999</v>
      </c>
      <c r="DD47" s="251">
        <v>7.4575039328234816</v>
      </c>
      <c r="DF47" s="121">
        <v>21.42</v>
      </c>
      <c r="DG47" s="121">
        <v>14.1</v>
      </c>
      <c r="DH47" s="121">
        <v>5.43</v>
      </c>
      <c r="DI47" s="254">
        <v>8.0055504095878849</v>
      </c>
      <c r="DJ47" s="253">
        <v>200</v>
      </c>
      <c r="DK47" s="253">
        <v>1326.818</v>
      </c>
      <c r="DL47" s="246">
        <v>13.540574050707162</v>
      </c>
      <c r="DN47" s="253">
        <v>12.93</v>
      </c>
      <c r="DO47" s="253">
        <v>12.93</v>
      </c>
      <c r="DP47" s="244">
        <v>19.06294047807944</v>
      </c>
      <c r="DQ47" s="244">
        <v>15.515999999999998</v>
      </c>
      <c r="DR47" s="244"/>
      <c r="DS47" s="166">
        <v>3.07</v>
      </c>
      <c r="DT47" s="244">
        <v>3.07</v>
      </c>
      <c r="DU47" s="215"/>
      <c r="DV47" s="244"/>
      <c r="DW47" s="224">
        <v>3478</v>
      </c>
      <c r="DX47" s="225">
        <v>6779.14</v>
      </c>
      <c r="DY47" s="253">
        <v>13.802193596830515</v>
      </c>
      <c r="DZ47" s="253">
        <v>513.04442746425059</v>
      </c>
      <c r="EA47" s="253">
        <v>570.5782857142857</v>
      </c>
      <c r="EB47" s="253">
        <v>0.44958285331695491</v>
      </c>
      <c r="EC47" s="253">
        <v>0.52137980596478595</v>
      </c>
      <c r="ED47" s="253">
        <v>0.35966628265356393</v>
      </c>
      <c r="EE47" s="219">
        <v>3.07</v>
      </c>
      <c r="EF47" s="253">
        <v>4.5261583347025427</v>
      </c>
      <c r="EG47" s="253">
        <v>691.92</v>
      </c>
      <c r="EH47" s="253">
        <v>13566.805</v>
      </c>
      <c r="EI47" s="249">
        <v>2.7441094975638491</v>
      </c>
      <c r="EJ47" s="253"/>
      <c r="EK47" s="220">
        <v>4.1399999999999997</v>
      </c>
      <c r="EL47" s="254">
        <v>6.1036793178073374</v>
      </c>
      <c r="EM47" s="253">
        <v>71.473759999999999</v>
      </c>
      <c r="EN47" s="253">
        <v>1197.181</v>
      </c>
      <c r="EO47" s="247">
        <v>4.3318350910273162</v>
      </c>
      <c r="EQ47" s="253">
        <v>11.31</v>
      </c>
      <c r="ER47" s="253">
        <v>3.95</v>
      </c>
      <c r="ES47" s="253">
        <v>3.95</v>
      </c>
      <c r="ET47" s="253">
        <v>2.41</v>
      </c>
      <c r="EU47" s="253">
        <v>0.73</v>
      </c>
      <c r="EV47" s="253">
        <v>7.4</v>
      </c>
      <c r="EW47" s="253">
        <v>0.48</v>
      </c>
      <c r="EX47" s="253">
        <v>8.8969500000000004</v>
      </c>
      <c r="EY47" s="253">
        <v>117.15600000000001</v>
      </c>
      <c r="EZ47" s="253">
        <v>9.8490217019694732</v>
      </c>
      <c r="FA47" s="100">
        <v>12.563757540083403</v>
      </c>
      <c r="FB47" s="100">
        <v>4.9215638435908957</v>
      </c>
      <c r="FC47" s="377">
        <v>87213</v>
      </c>
      <c r="FD47" s="377">
        <v>167200</v>
      </c>
      <c r="FE47" s="9">
        <v>0.86162662409276847</v>
      </c>
      <c r="FF47" s="9">
        <v>3.3752246700727895</v>
      </c>
    </row>
    <row r="48" spans="1:162" ht="14">
      <c r="A48" s="126">
        <v>1959</v>
      </c>
      <c r="E48" s="125"/>
      <c r="AP48" s="471">
        <v>38.06</v>
      </c>
      <c r="AQ48" s="471">
        <v>26.36</v>
      </c>
      <c r="AR48" s="471">
        <v>11.17</v>
      </c>
      <c r="AS48" s="471">
        <v>7.67</v>
      </c>
      <c r="AT48" s="471">
        <v>3.1</v>
      </c>
      <c r="AU48" s="471">
        <v>2.08</v>
      </c>
      <c r="AV48" s="471">
        <v>0.82</v>
      </c>
      <c r="AW48" s="471">
        <v>19188.12</v>
      </c>
      <c r="AX48" s="471">
        <v>18418.169999999998</v>
      </c>
      <c r="AY48" s="253">
        <v>683378.51322036888</v>
      </c>
      <c r="AZ48" s="240">
        <v>31</v>
      </c>
      <c r="BA48" s="471">
        <v>8.6</v>
      </c>
      <c r="BB48" s="471">
        <v>2.2999999999999998</v>
      </c>
      <c r="BC48" s="471">
        <v>0.6</v>
      </c>
      <c r="BD48" s="217">
        <v>0.26744186046511625</v>
      </c>
      <c r="BE48" s="217">
        <v>0.2608695652173913</v>
      </c>
      <c r="BF48" s="471">
        <v>16018.7</v>
      </c>
      <c r="BG48" s="471">
        <v>26500</v>
      </c>
      <c r="BH48" s="253">
        <v>604.47924528301883</v>
      </c>
      <c r="BI48" s="252">
        <v>23</v>
      </c>
      <c r="BJ48" s="121"/>
      <c r="BK48" s="121"/>
      <c r="BL48" s="121"/>
      <c r="BT48" s="121">
        <v>1.73</v>
      </c>
      <c r="BU48" s="176">
        <v>2.5505713091320521</v>
      </c>
      <c r="BV48" s="253">
        <v>324</v>
      </c>
      <c r="BW48" s="253">
        <v>2329.9899999999998</v>
      </c>
      <c r="BX48" s="251">
        <v>3.9797488162111723</v>
      </c>
      <c r="CA48" s="429">
        <v>15.49</v>
      </c>
      <c r="CB48" s="121">
        <v>5.6</v>
      </c>
      <c r="CC48" s="4">
        <v>8.2561845844736954</v>
      </c>
      <c r="CD48" s="253">
        <v>233.56395000000001</v>
      </c>
      <c r="CE48" s="253">
        <v>2859.027</v>
      </c>
      <c r="CF48" s="251">
        <v>7.5682276599903471</v>
      </c>
      <c r="CJ48" s="121">
        <v>5.8</v>
      </c>
      <c r="CK48" s="254">
        <v>8.5510483196334697</v>
      </c>
      <c r="CL48" s="253">
        <v>149.28609</v>
      </c>
      <c r="CM48" s="253">
        <v>3293.71</v>
      </c>
      <c r="CN48" s="251">
        <v>4.3489116475847585</v>
      </c>
      <c r="CR48" s="121">
        <v>4.34</v>
      </c>
      <c r="CS48" s="254">
        <v>6.3985430529671126</v>
      </c>
      <c r="CT48" s="253">
        <v>166.35916</v>
      </c>
      <c r="CU48" s="253">
        <v>2498.348</v>
      </c>
      <c r="CV48" s="251">
        <v>4.7808170241653718</v>
      </c>
      <c r="CY48" s="121"/>
      <c r="CZ48" s="121"/>
      <c r="DB48" s="253">
        <v>135.58953</v>
      </c>
      <c r="DC48" s="253">
        <v>1168.913</v>
      </c>
      <c r="DD48" s="251"/>
      <c r="DF48" s="121">
        <v>21.4</v>
      </c>
      <c r="DG48" s="121">
        <v>14.09</v>
      </c>
      <c r="DH48" s="121">
        <v>5.39</v>
      </c>
      <c r="DI48" s="254">
        <v>7.9465776625559306</v>
      </c>
      <c r="DJ48" s="253">
        <v>210.7</v>
      </c>
      <c r="DK48" s="253">
        <v>1361.4639999999999</v>
      </c>
      <c r="DL48" s="246">
        <v>13.093164965828018</v>
      </c>
      <c r="DN48" s="253">
        <v>12.59</v>
      </c>
      <c r="DO48" s="253">
        <v>12.59</v>
      </c>
      <c r="DP48" s="244">
        <v>18.561672128307823</v>
      </c>
      <c r="DQ48" s="244">
        <v>15.107999999999999</v>
      </c>
      <c r="DR48" s="244"/>
      <c r="DS48" s="166">
        <v>2.93</v>
      </c>
      <c r="DT48" s="244">
        <v>2.93</v>
      </c>
      <c r="DU48" s="215"/>
      <c r="DV48" s="244"/>
      <c r="DW48" s="224">
        <v>3678.5</v>
      </c>
      <c r="DX48" s="225">
        <v>6922.4059999999999</v>
      </c>
      <c r="DY48" s="253">
        <v>12.87863764271629</v>
      </c>
      <c r="DZ48" s="253">
        <v>531.39038652168051</v>
      </c>
      <c r="EA48" s="253">
        <v>604.47924528301883</v>
      </c>
      <c r="EB48" s="253">
        <v>0.43954394685038534</v>
      </c>
      <c r="EC48" s="253">
        <v>0.49570498915401301</v>
      </c>
      <c r="ED48" s="253">
        <v>0.35163515748030821</v>
      </c>
      <c r="EE48" s="219">
        <v>3.27</v>
      </c>
      <c r="EF48" s="253">
        <v>4.8210220698623178</v>
      </c>
      <c r="EG48" s="253">
        <v>722.4</v>
      </c>
      <c r="EH48" s="253">
        <v>13960.472</v>
      </c>
      <c r="EI48" s="249">
        <v>2.7992648708416956</v>
      </c>
      <c r="EJ48" s="253"/>
      <c r="EK48" s="220"/>
      <c r="EM48" s="253">
        <v>74.968800000000002</v>
      </c>
      <c r="EN48" s="253">
        <v>1223.829</v>
      </c>
      <c r="EO48" s="247"/>
      <c r="EQ48" s="253">
        <v>11.61</v>
      </c>
      <c r="ER48" s="253">
        <v>4.42</v>
      </c>
      <c r="ES48" s="253">
        <v>4.42</v>
      </c>
      <c r="ET48" s="253">
        <v>2.88</v>
      </c>
      <c r="EU48" s="253">
        <v>1.21</v>
      </c>
      <c r="EV48" s="253">
        <v>7.76</v>
      </c>
      <c r="EW48" s="253">
        <v>0.77</v>
      </c>
      <c r="EX48" s="253">
        <v>9.2462999999999997</v>
      </c>
      <c r="EY48" s="253">
        <v>117.60299999999999</v>
      </c>
      <c r="EZ48" s="253">
        <v>10.093223888449153</v>
      </c>
      <c r="FA48" s="100">
        <v>12.360283866225656</v>
      </c>
      <c r="FB48" s="100">
        <v>4.7701283069598501</v>
      </c>
      <c r="FC48" s="377">
        <v>91245</v>
      </c>
      <c r="FD48" s="377">
        <v>170400</v>
      </c>
      <c r="FE48" s="9">
        <v>0.82140319263402084</v>
      </c>
      <c r="FF48" s="9">
        <v>3.1699908052412717</v>
      </c>
    </row>
    <row r="49" spans="1:162" ht="14">
      <c r="A49" s="126">
        <v>1960</v>
      </c>
      <c r="E49" s="125"/>
      <c r="AP49" s="471">
        <v>38.21</v>
      </c>
      <c r="AQ49" s="471">
        <v>26.53</v>
      </c>
      <c r="AR49" s="471">
        <v>11.35</v>
      </c>
      <c r="AS49" s="471">
        <v>7.8</v>
      </c>
      <c r="AT49" s="471">
        <v>3.13</v>
      </c>
      <c r="AU49" s="471">
        <v>2.1</v>
      </c>
      <c r="AV49" s="471">
        <v>0.83</v>
      </c>
      <c r="AW49" s="471">
        <v>21301.39</v>
      </c>
      <c r="AX49" s="471">
        <v>18612.830000000002</v>
      </c>
      <c r="AY49" s="253">
        <v>750707.75804807758</v>
      </c>
      <c r="AZ49" s="240">
        <v>31.299999999999997</v>
      </c>
      <c r="BA49" s="471">
        <v>8.8699999999999992</v>
      </c>
      <c r="BB49" s="471">
        <v>2.4500000000000002</v>
      </c>
      <c r="BC49" s="471">
        <v>0.63</v>
      </c>
      <c r="BD49" s="217">
        <v>0.27621195039458857</v>
      </c>
      <c r="BE49" s="217">
        <v>0.25714285714285712</v>
      </c>
      <c r="BF49" s="471">
        <v>17010.37</v>
      </c>
      <c r="BG49" s="471">
        <v>26700</v>
      </c>
      <c r="BH49" s="253">
        <v>637.09250936329579</v>
      </c>
      <c r="BI49" s="252">
        <v>24.5</v>
      </c>
      <c r="BJ49" s="121"/>
      <c r="BK49" s="121"/>
      <c r="BL49" s="121"/>
      <c r="CA49" s="429">
        <v>15.98</v>
      </c>
      <c r="CB49" s="121">
        <v>5.58</v>
      </c>
      <c r="CC49" s="4">
        <v>8.2266982109577178</v>
      </c>
      <c r="CD49" s="253">
        <v>245.22094999999999</v>
      </c>
      <c r="CE49" s="253">
        <v>2911.55</v>
      </c>
      <c r="CF49" s="251">
        <v>7.3767491956350293</v>
      </c>
      <c r="CJ49" s="121">
        <v>6.54</v>
      </c>
      <c r="CK49" s="254">
        <v>9.6420441397246357</v>
      </c>
      <c r="CL49" s="253">
        <v>157.29249999999999</v>
      </c>
      <c r="CM49" s="253">
        <v>3384.5819999999999</v>
      </c>
      <c r="CN49" s="251">
        <v>4.7706573439808801</v>
      </c>
      <c r="CR49" s="121">
        <v>4.6399999999999997</v>
      </c>
      <c r="CS49" s="254">
        <v>6.8408386557067749</v>
      </c>
      <c r="CT49" s="253">
        <v>168.23955000000001</v>
      </c>
      <c r="CU49" s="253">
        <v>2565.364</v>
      </c>
      <c r="CV49" s="251">
        <v>4.7763328474025348</v>
      </c>
      <c r="CX49" s="121"/>
      <c r="CY49" s="121"/>
      <c r="CZ49" s="121"/>
      <c r="DB49" s="253">
        <v>147.14272</v>
      </c>
      <c r="DC49" s="253">
        <v>1197.194</v>
      </c>
      <c r="DD49" s="251"/>
      <c r="DF49" s="121">
        <v>21.86</v>
      </c>
      <c r="DG49" s="121">
        <v>14.34</v>
      </c>
      <c r="DH49" s="121">
        <v>5.49</v>
      </c>
      <c r="DI49" s="254">
        <v>8.0940095301358177</v>
      </c>
      <c r="DJ49" s="253">
        <v>216.45</v>
      </c>
      <c r="DK49" s="253">
        <v>1395.9059999999999</v>
      </c>
      <c r="DL49" s="246">
        <v>12.120236498631543</v>
      </c>
      <c r="DN49" s="253">
        <v>12.19</v>
      </c>
      <c r="DO49" s="340">
        <v>12.19</v>
      </c>
      <c r="DP49" s="244"/>
      <c r="DQ49" s="244"/>
      <c r="DR49" s="244"/>
      <c r="DS49" s="339">
        <v>2.84</v>
      </c>
      <c r="DT49" s="244">
        <v>2.84</v>
      </c>
      <c r="DU49" s="339">
        <v>0.78306878306878314</v>
      </c>
      <c r="DV49" s="244">
        <v>0.78306878306878314</v>
      </c>
      <c r="DW49" s="224">
        <v>3957</v>
      </c>
      <c r="DX49" s="225">
        <v>7071.67</v>
      </c>
      <c r="DY49" s="253">
        <v>12.471822165872462</v>
      </c>
      <c r="DZ49" s="253">
        <v>559.55665352031417</v>
      </c>
      <c r="EA49" s="253">
        <v>637.0925093632959</v>
      </c>
      <c r="EB49" s="253">
        <v>0.43914866781241052</v>
      </c>
      <c r="EC49" s="253">
        <v>0.48349999999999999</v>
      </c>
      <c r="ED49" s="253">
        <v>0.35131893424992849</v>
      </c>
      <c r="EK49" s="220"/>
      <c r="EM49" s="253">
        <v>78.988110000000006</v>
      </c>
      <c r="EN49" s="253">
        <v>1252.27</v>
      </c>
      <c r="EO49" s="247"/>
      <c r="EQ49" s="253">
        <v>11.41</v>
      </c>
      <c r="ER49" s="253">
        <v>4.2699999999999996</v>
      </c>
      <c r="ES49" s="253">
        <v>4.2699999999999996</v>
      </c>
      <c r="ET49" s="253">
        <v>2.71</v>
      </c>
      <c r="EU49" s="253">
        <v>0.99</v>
      </c>
      <c r="EV49" s="253">
        <v>7.68</v>
      </c>
      <c r="EW49" s="253"/>
      <c r="EX49" s="253">
        <v>10.260350000000001</v>
      </c>
      <c r="EY49" s="253">
        <v>117.663</v>
      </c>
      <c r="EZ49" s="253">
        <v>10.511894162041587</v>
      </c>
      <c r="FA49" s="100">
        <v>12.314302073513277</v>
      </c>
      <c r="FB49" s="100">
        <v>4.7854056915339251</v>
      </c>
      <c r="FC49" s="377">
        <v>99694</v>
      </c>
      <c r="FD49" s="377">
        <v>173600</v>
      </c>
      <c r="FE49" s="9">
        <v>0.83271512892423738</v>
      </c>
      <c r="FF49" s="9">
        <v>3.2359769100934224</v>
      </c>
    </row>
    <row r="50" spans="1:162" ht="14">
      <c r="A50" s="126">
        <v>1961</v>
      </c>
      <c r="E50" s="125"/>
      <c r="AP50" s="471">
        <v>38.81</v>
      </c>
      <c r="AQ50" s="471">
        <v>26.89</v>
      </c>
      <c r="AR50" s="471">
        <v>11.39</v>
      </c>
      <c r="AS50" s="471">
        <v>7.79</v>
      </c>
      <c r="AT50" s="471">
        <v>3.11</v>
      </c>
      <c r="AU50" s="471">
        <v>2.08</v>
      </c>
      <c r="AV50" s="471">
        <v>0.83</v>
      </c>
      <c r="AW50" s="471">
        <v>23299.32</v>
      </c>
      <c r="AX50" s="471">
        <v>18803.11</v>
      </c>
      <c r="AY50" s="253">
        <v>812809.79844504455</v>
      </c>
      <c r="AZ50" s="240">
        <v>31.099999999999998</v>
      </c>
      <c r="BA50" s="471"/>
      <c r="BB50" s="471"/>
      <c r="BC50" s="471"/>
      <c r="BD50" s="216"/>
      <c r="BE50" s="216"/>
      <c r="BF50" s="471">
        <v>18893.61</v>
      </c>
      <c r="BG50" s="471">
        <v>26900</v>
      </c>
      <c r="BH50" s="253">
        <v>702.36468401486991</v>
      </c>
      <c r="BI50" s="252"/>
      <c r="BJ50" s="121"/>
      <c r="BK50" s="121"/>
      <c r="BL50" s="121"/>
      <c r="BT50" s="121"/>
      <c r="CA50" s="429">
        <v>16.16</v>
      </c>
      <c r="CB50" s="121">
        <v>5.61</v>
      </c>
      <c r="CC50" s="4">
        <v>8.2709277712316851</v>
      </c>
      <c r="CD50" s="253">
        <v>244.34014999999999</v>
      </c>
      <c r="CE50" s="253">
        <v>2982.0709999999999</v>
      </c>
      <c r="CF50" s="251">
        <v>6.5445087338748884</v>
      </c>
      <c r="CJ50" s="121">
        <v>6.56</v>
      </c>
      <c r="CK50" s="254">
        <v>9.6715305132406133</v>
      </c>
      <c r="CL50" s="253">
        <v>164.47499999999999</v>
      </c>
      <c r="CM50" s="253">
        <v>3478.4659999999999</v>
      </c>
      <c r="CN50" s="251">
        <v>4.4162464899232674</v>
      </c>
      <c r="CR50" s="121">
        <v>4.68</v>
      </c>
      <c r="CS50" s="254">
        <v>6.8998114027387301</v>
      </c>
      <c r="CT50" s="253">
        <v>172.99583000000001</v>
      </c>
      <c r="CU50" s="253">
        <v>2637.39</v>
      </c>
      <c r="CV50" s="251">
        <v>4.3706342648718399</v>
      </c>
      <c r="CX50" s="121"/>
      <c r="CY50" s="121"/>
      <c r="CZ50" s="121"/>
      <c r="DB50" s="253">
        <v>144.49511999999999</v>
      </c>
      <c r="DC50" s="253">
        <v>1225.4849999999999</v>
      </c>
      <c r="DD50" s="251"/>
      <c r="DF50" s="121">
        <v>19.63</v>
      </c>
      <c r="DG50" s="121">
        <v>12.42</v>
      </c>
      <c r="DH50" s="121">
        <v>4.34</v>
      </c>
      <c r="DI50" s="254">
        <v>6.3985430529671126</v>
      </c>
      <c r="DJ50" s="253">
        <v>233</v>
      </c>
      <c r="DK50" s="253">
        <v>1429.5730000000001</v>
      </c>
      <c r="DL50" s="246">
        <v>9.7488125881236556</v>
      </c>
      <c r="DN50" s="253">
        <v>11.79</v>
      </c>
      <c r="DO50" s="253">
        <v>11.79</v>
      </c>
      <c r="DP50" s="244">
        <v>17.382217187668722</v>
      </c>
      <c r="DQ50" s="244">
        <v>14.147999999999998</v>
      </c>
      <c r="DR50" s="244"/>
      <c r="DS50" s="166">
        <v>2.75</v>
      </c>
      <c r="DT50" s="244">
        <v>2.75</v>
      </c>
      <c r="DU50" s="215"/>
      <c r="DV50" s="244"/>
      <c r="DW50" s="224">
        <v>4282.5</v>
      </c>
      <c r="DX50" s="225">
        <v>7269.7340000000004</v>
      </c>
      <c r="DY50" s="253">
        <v>11.532378375101903</v>
      </c>
      <c r="DZ50" s="253">
        <v>589.08620315406313</v>
      </c>
      <c r="EA50" s="253">
        <v>702.36468401486991</v>
      </c>
      <c r="EB50" s="253">
        <v>0.41935921364006923</v>
      </c>
      <c r="EC50" s="253">
        <v>0.47912797739200602</v>
      </c>
      <c r="ED50" s="253">
        <v>0.33548737091205538</v>
      </c>
      <c r="EK50" s="220"/>
      <c r="EM50" s="253">
        <v>82.308409999999995</v>
      </c>
      <c r="EN50" s="253">
        <v>1281.33</v>
      </c>
      <c r="EO50" s="247"/>
      <c r="EQ50" s="253">
        <v>13.52</v>
      </c>
      <c r="ER50" s="253">
        <v>4.82</v>
      </c>
      <c r="ES50" s="253">
        <v>4.82</v>
      </c>
      <c r="ET50" s="253">
        <v>2.97</v>
      </c>
      <c r="EU50" s="253">
        <v>1.01</v>
      </c>
      <c r="EV50" s="253">
        <v>8.9499999999999993</v>
      </c>
      <c r="EW50" s="253"/>
      <c r="EX50" s="253">
        <v>9.3993000000000002</v>
      </c>
      <c r="EY50" s="253">
        <v>117.684</v>
      </c>
      <c r="EZ50" s="253">
        <v>10.177437846736366</v>
      </c>
      <c r="FA50" s="100">
        <v>12.154978742252872</v>
      </c>
      <c r="FB50" s="100">
        <v>4.6131651332791481</v>
      </c>
      <c r="FC50" s="377">
        <v>104622</v>
      </c>
      <c r="FD50" s="377">
        <v>177600</v>
      </c>
      <c r="FE50" s="9">
        <v>0.76478866795401279</v>
      </c>
      <c r="FF50" s="9">
        <v>2.9025936549507598</v>
      </c>
    </row>
    <row r="51" spans="1:162" ht="14">
      <c r="A51" s="126">
        <v>1962</v>
      </c>
      <c r="E51" s="125"/>
      <c r="AP51" s="471">
        <v>37.42</v>
      </c>
      <c r="AQ51" s="471">
        <v>25.63</v>
      </c>
      <c r="AR51" s="471">
        <v>10.56</v>
      </c>
      <c r="AS51" s="471">
        <v>7.14</v>
      </c>
      <c r="AT51" s="471">
        <v>2.79</v>
      </c>
      <c r="AU51" s="471">
        <v>1.85</v>
      </c>
      <c r="AV51" s="471">
        <v>0.72</v>
      </c>
      <c r="AW51" s="471">
        <v>26304</v>
      </c>
      <c r="AX51" s="471">
        <v>19026.150000000001</v>
      </c>
      <c r="AY51" s="253">
        <v>906872.53742874938</v>
      </c>
      <c r="AZ51" s="240">
        <v>27.9</v>
      </c>
      <c r="BA51" s="471">
        <v>8.43</v>
      </c>
      <c r="BB51" s="471">
        <v>2.29</v>
      </c>
      <c r="BC51" s="471">
        <v>0.57999999999999996</v>
      </c>
      <c r="BD51" s="216"/>
      <c r="BE51" s="216"/>
      <c r="BF51" s="471">
        <v>19735.88</v>
      </c>
      <c r="BG51" s="471">
        <v>27200</v>
      </c>
      <c r="BH51" s="253">
        <v>725.5838235294118</v>
      </c>
      <c r="BI51" s="252"/>
      <c r="BJ51" s="121"/>
      <c r="BK51" s="121"/>
      <c r="BL51" s="121"/>
      <c r="BT51" s="121"/>
      <c r="CA51" s="429">
        <v>15.45</v>
      </c>
      <c r="CB51" s="121">
        <v>5.36</v>
      </c>
      <c r="CC51" s="4">
        <v>7.9023481022819659</v>
      </c>
      <c r="CD51" s="253">
        <v>265.42495000000002</v>
      </c>
      <c r="CE51" s="253">
        <v>3055.5740000000001</v>
      </c>
      <c r="CF51" s="251">
        <v>6.4169127776474095</v>
      </c>
      <c r="CJ51" s="121">
        <v>6.43</v>
      </c>
      <c r="CK51" s="254">
        <v>9.4798690853867598</v>
      </c>
      <c r="CL51" s="253">
        <v>178.0325</v>
      </c>
      <c r="CM51" s="253">
        <v>3576.364</v>
      </c>
      <c r="CN51" s="251">
        <v>4.4114458932369729</v>
      </c>
      <c r="CR51" s="121">
        <v>4.8899999999999997</v>
      </c>
      <c r="CS51" s="254">
        <v>7.2094183246564931</v>
      </c>
      <c r="CT51" s="253">
        <v>173.27235999999999</v>
      </c>
      <c r="CU51" s="253">
        <v>2711.98</v>
      </c>
      <c r="CV51" s="251">
        <v>4.3059013475737453</v>
      </c>
      <c r="CX51" s="121"/>
      <c r="CY51" s="121"/>
      <c r="CZ51" s="121"/>
      <c r="DB51" s="253">
        <v>141.20567</v>
      </c>
      <c r="DC51" s="253">
        <v>1254.03</v>
      </c>
      <c r="DD51" s="251"/>
      <c r="DF51" s="121">
        <v>19.12</v>
      </c>
      <c r="DG51" s="121">
        <v>11.91</v>
      </c>
      <c r="DH51" s="121">
        <v>4</v>
      </c>
      <c r="DI51" s="254">
        <v>5.897274703195496</v>
      </c>
      <c r="DJ51" s="253">
        <v>238.65</v>
      </c>
      <c r="DK51" s="253">
        <v>1465.625</v>
      </c>
      <c r="DL51" s="246">
        <v>8.7286555712967058</v>
      </c>
      <c r="DN51" s="253"/>
      <c r="DO51" s="253"/>
      <c r="DP51" s="244"/>
      <c r="DQ51" s="244"/>
      <c r="DR51" s="244"/>
      <c r="DS51" s="166"/>
      <c r="DT51" s="244"/>
      <c r="DU51" s="215"/>
      <c r="DV51" s="244"/>
      <c r="DW51" s="224">
        <v>4587.5</v>
      </c>
      <c r="DX51" s="225">
        <v>7475.6329999999998</v>
      </c>
      <c r="DY51" s="246"/>
      <c r="DZ51" s="253">
        <v>613.66040842293887</v>
      </c>
      <c r="EA51" s="253">
        <v>725.5838235294118</v>
      </c>
      <c r="EB51" s="253">
        <v>0.42287354577307767</v>
      </c>
      <c r="EC51" s="253">
        <v>0.48551424432641199</v>
      </c>
      <c r="ED51" s="253">
        <v>0.33829883661846216</v>
      </c>
      <c r="EK51" s="220"/>
      <c r="EM51" s="253">
        <v>85.453950000000006</v>
      </c>
      <c r="EN51" s="253">
        <v>1315.7819999999999</v>
      </c>
      <c r="EO51" s="247"/>
      <c r="EQ51" s="253">
        <v>13.19</v>
      </c>
      <c r="ER51" s="253">
        <v>4.76</v>
      </c>
      <c r="ES51" s="253">
        <v>4.76</v>
      </c>
      <c r="ET51" s="253">
        <v>2.87</v>
      </c>
      <c r="EU51" s="253">
        <v>0.86</v>
      </c>
      <c r="EV51" s="253">
        <v>8.81</v>
      </c>
      <c r="EW51" s="253"/>
      <c r="EX51" s="253">
        <v>10.02154</v>
      </c>
      <c r="EY51" s="253">
        <v>117.667</v>
      </c>
      <c r="EZ51" s="253">
        <v>10.341132432158469</v>
      </c>
      <c r="FA51" s="100">
        <v>11.584115807755584</v>
      </c>
      <c r="FB51" s="100">
        <v>4.2417427885769392</v>
      </c>
      <c r="FC51" s="377">
        <v>111629</v>
      </c>
      <c r="FD51" s="377">
        <v>181600</v>
      </c>
      <c r="FE51" s="9">
        <v>0.73621784398390866</v>
      </c>
      <c r="FF51" s="9">
        <v>2.6958006829055141</v>
      </c>
    </row>
    <row r="52" spans="1:162" ht="14">
      <c r="A52" s="126">
        <v>1963</v>
      </c>
      <c r="E52" s="125"/>
      <c r="AP52" s="471">
        <v>37.19</v>
      </c>
      <c r="AQ52" s="471">
        <v>25.08</v>
      </c>
      <c r="AR52" s="471">
        <v>9.86</v>
      </c>
      <c r="AS52" s="471">
        <v>6.52</v>
      </c>
      <c r="AT52" s="471">
        <v>2.46</v>
      </c>
      <c r="AU52" s="471">
        <v>1.62</v>
      </c>
      <c r="AV52" s="471">
        <v>0.63</v>
      </c>
      <c r="AW52" s="471">
        <v>29024.880000000001</v>
      </c>
      <c r="AX52" s="471">
        <v>19535.310000000001</v>
      </c>
      <c r="AY52" s="253">
        <v>974597.95673372969</v>
      </c>
      <c r="AZ52" s="240">
        <v>24.6</v>
      </c>
      <c r="BA52" s="471">
        <v>8.49</v>
      </c>
      <c r="BB52" s="471">
        <v>2.23</v>
      </c>
      <c r="BC52" s="471">
        <v>0.56999999999999995</v>
      </c>
      <c r="BD52" s="216"/>
      <c r="BE52" s="216"/>
      <c r="BF52" s="471">
        <v>20445.689999999999</v>
      </c>
      <c r="BG52" s="471">
        <v>27400</v>
      </c>
      <c r="BH52" s="253">
        <v>746.19306569343064</v>
      </c>
      <c r="BI52" s="252"/>
      <c r="BJ52" s="121"/>
      <c r="BK52" s="121"/>
      <c r="BL52" s="121"/>
      <c r="BT52" s="121"/>
      <c r="CA52" s="429">
        <v>15.31</v>
      </c>
      <c r="CB52" s="121">
        <v>5.44</v>
      </c>
      <c r="CC52" s="4">
        <v>8.0202935963458764</v>
      </c>
      <c r="CD52" s="253">
        <v>281.73604</v>
      </c>
      <c r="CE52" s="253">
        <v>3131.623</v>
      </c>
      <c r="CF52" s="251">
        <v>6.5587431371446296</v>
      </c>
      <c r="CJ52" s="121">
        <v>6.25</v>
      </c>
      <c r="CK52" s="254">
        <v>9.2144917237429631</v>
      </c>
      <c r="CL52" s="253">
        <v>193.2475</v>
      </c>
      <c r="CM52" s="253">
        <v>3678.23</v>
      </c>
      <c r="CN52" s="251">
        <v>4.4005180885252662</v>
      </c>
      <c r="CR52" s="121">
        <v>4.47</v>
      </c>
      <c r="CS52" s="254">
        <v>6.5902044808209661</v>
      </c>
      <c r="CT52" s="253">
        <v>194.565</v>
      </c>
      <c r="CU52" s="253">
        <v>2789.2359999999999</v>
      </c>
      <c r="CV52" s="251">
        <v>4.1786478274762082</v>
      </c>
      <c r="CX52" s="121"/>
      <c r="CY52" s="121">
        <v>10.36</v>
      </c>
      <c r="CZ52" s="121">
        <v>3.35</v>
      </c>
      <c r="DA52" s="254">
        <v>4.9389675639262283</v>
      </c>
      <c r="DB52" s="253">
        <v>148.90779000000001</v>
      </c>
      <c r="DC52" s="253">
        <v>1283.5609999999999</v>
      </c>
      <c r="DD52" s="251">
        <v>5.2082821501279017</v>
      </c>
      <c r="DF52" s="121">
        <v>18.97</v>
      </c>
      <c r="DG52" s="121">
        <v>11.78</v>
      </c>
      <c r="DH52" s="121">
        <v>3.93</v>
      </c>
      <c r="DI52" s="254">
        <v>5.7940723958895752</v>
      </c>
      <c r="DJ52" s="253">
        <v>246.7</v>
      </c>
      <c r="DK52" s="253">
        <v>1499.568</v>
      </c>
      <c r="DL52" s="246">
        <v>8.0193727601670926</v>
      </c>
      <c r="DN52" s="253">
        <v>13.2</v>
      </c>
      <c r="DO52" s="253">
        <v>13.2</v>
      </c>
      <c r="DP52" s="244">
        <v>19.461006520545137</v>
      </c>
      <c r="DQ52" s="244">
        <v>15.839999999999998</v>
      </c>
      <c r="DR52" s="244"/>
      <c r="DS52" s="166">
        <v>3.23</v>
      </c>
      <c r="DT52" s="244">
        <v>3.23</v>
      </c>
      <c r="DU52" s="215"/>
      <c r="DV52" s="244"/>
      <c r="DW52" s="224">
        <v>4786.5</v>
      </c>
      <c r="DX52" s="225">
        <v>7688.5749999999998</v>
      </c>
      <c r="DY52" s="253">
        <v>13.473906394342462</v>
      </c>
      <c r="DZ52" s="253">
        <v>622.54709097589603</v>
      </c>
      <c r="EA52" s="253">
        <v>746.19306569343064</v>
      </c>
      <c r="EB52" s="253">
        <v>0.41714880477840444</v>
      </c>
      <c r="EC52" s="253">
        <v>0.497470620281734</v>
      </c>
      <c r="ED52" s="253">
        <v>0.3337190438227236</v>
      </c>
      <c r="EK52" s="220"/>
      <c r="EM52" s="253">
        <v>88.774249999999995</v>
      </c>
      <c r="EN52" s="253">
        <v>1350.65</v>
      </c>
      <c r="EO52" s="247"/>
      <c r="EQ52" s="253">
        <v>11.54</v>
      </c>
      <c r="ER52" s="253">
        <v>3.97</v>
      </c>
      <c r="ES52" s="253">
        <v>3.97</v>
      </c>
      <c r="ET52" s="253">
        <v>2.33</v>
      </c>
      <c r="EU52" s="253">
        <v>0.71</v>
      </c>
      <c r="EV52" s="253">
        <v>7.59</v>
      </c>
      <c r="EW52" s="253"/>
      <c r="EX52" s="253">
        <v>10.71242</v>
      </c>
      <c r="EY52" s="253">
        <v>117.244</v>
      </c>
      <c r="EZ52" s="253">
        <v>9.2936760863085297</v>
      </c>
      <c r="FA52" s="100"/>
      <c r="FB52" s="100"/>
      <c r="FC52" s="377">
        <v>127806</v>
      </c>
      <c r="FD52" s="377">
        <v>185600</v>
      </c>
      <c r="FE52" s="9">
        <v>0</v>
      </c>
      <c r="FF52" s="9">
        <v>0</v>
      </c>
    </row>
    <row r="53" spans="1:162" ht="14">
      <c r="A53" s="126">
        <v>1964</v>
      </c>
      <c r="AP53" s="471">
        <v>37.450000000000003</v>
      </c>
      <c r="AQ53" s="471">
        <v>25.23</v>
      </c>
      <c r="AR53" s="471">
        <v>9.86</v>
      </c>
      <c r="AS53" s="471">
        <v>6.5</v>
      </c>
      <c r="AT53" s="471">
        <v>2.4300000000000002</v>
      </c>
      <c r="AU53" s="471">
        <v>1.59</v>
      </c>
      <c r="AV53" s="471">
        <v>0.61</v>
      </c>
      <c r="AW53" s="471">
        <v>31747.99</v>
      </c>
      <c r="AX53" s="471">
        <v>19803.52</v>
      </c>
      <c r="AY53" s="253">
        <v>1051596.6998003386</v>
      </c>
      <c r="AZ53" s="240">
        <v>24.3</v>
      </c>
      <c r="BA53" s="471">
        <v>8.48</v>
      </c>
      <c r="BB53" s="471">
        <v>2.2599999999999998</v>
      </c>
      <c r="BC53" s="471">
        <v>0.57999999999999996</v>
      </c>
      <c r="BD53" s="216"/>
      <c r="BE53" s="216"/>
      <c r="BF53" s="471">
        <v>22171.13</v>
      </c>
      <c r="BG53" s="471">
        <v>27500</v>
      </c>
      <c r="BH53" s="253">
        <v>806.22290909090907</v>
      </c>
      <c r="BI53" s="252"/>
      <c r="BJ53" s="121"/>
      <c r="BK53" s="121"/>
      <c r="BL53" s="121"/>
      <c r="BT53" s="121"/>
      <c r="CA53" s="429">
        <v>14.95</v>
      </c>
      <c r="CB53" s="121">
        <v>5.32</v>
      </c>
      <c r="CC53" s="4">
        <v>7.8433753552500116</v>
      </c>
      <c r="CD53" s="253">
        <v>305.60288000000003</v>
      </c>
      <c r="CE53" s="253">
        <v>3210.8290000000002</v>
      </c>
      <c r="CF53" s="251">
        <v>6.280536784147225</v>
      </c>
      <c r="CJ53" s="121">
        <v>5.41</v>
      </c>
      <c r="CK53" s="254">
        <v>7.9760640360719082</v>
      </c>
      <c r="CL53" s="253">
        <v>237.745</v>
      </c>
      <c r="CM53" s="253">
        <v>3784.857</v>
      </c>
      <c r="CN53" s="251">
        <v>4.2150627754255838</v>
      </c>
      <c r="CR53" s="121">
        <v>4.34</v>
      </c>
      <c r="CS53" s="254">
        <v>6.3985430529671126</v>
      </c>
      <c r="CT53" s="253">
        <v>215.3475</v>
      </c>
      <c r="CU53" s="253">
        <v>2869.2629999999999</v>
      </c>
      <c r="CV53" s="251">
        <v>4.0402112279143152</v>
      </c>
      <c r="CX53" s="121"/>
      <c r="CY53" s="121"/>
      <c r="CZ53" s="121"/>
      <c r="DB53" s="253">
        <v>168.48402999999999</v>
      </c>
      <c r="DC53" s="253">
        <v>1314.434</v>
      </c>
      <c r="DD53" s="251"/>
      <c r="DF53" s="121">
        <v>18.98</v>
      </c>
      <c r="DG53" s="121">
        <v>11.64</v>
      </c>
      <c r="DH53" s="121">
        <v>3.75</v>
      </c>
      <c r="DI53" s="254">
        <v>5.5286950342457777</v>
      </c>
      <c r="DJ53" s="253">
        <v>251.6</v>
      </c>
      <c r="DK53" s="253">
        <v>1529.75</v>
      </c>
      <c r="DL53" s="246">
        <v>7.0270060022147298</v>
      </c>
      <c r="DN53" s="253">
        <v>13.67</v>
      </c>
      <c r="DO53" s="253">
        <v>13.67</v>
      </c>
      <c r="DP53" s="244">
        <v>20.153936298170606</v>
      </c>
      <c r="DQ53" s="244">
        <v>16.404</v>
      </c>
      <c r="DR53" s="244"/>
      <c r="DS53" s="166">
        <v>3.33</v>
      </c>
      <c r="DT53" s="244">
        <v>3.33</v>
      </c>
      <c r="DU53" s="215"/>
      <c r="DV53" s="244"/>
      <c r="DW53" s="224">
        <v>5114</v>
      </c>
      <c r="DX53" s="225">
        <v>7906.1239999999998</v>
      </c>
      <c r="DY53" s="253">
        <v>13.358454186591725</v>
      </c>
      <c r="DZ53" s="253">
        <v>646.84034806436125</v>
      </c>
      <c r="EA53" s="253">
        <v>806.22290909090907</v>
      </c>
      <c r="EB53" s="253">
        <v>0.4011547803781299</v>
      </c>
      <c r="EC53" s="253">
        <v>0.48671649522681898</v>
      </c>
      <c r="ED53" s="253">
        <v>0.32092382430250393</v>
      </c>
      <c r="EK53" s="220">
        <v>4.6100000000000003</v>
      </c>
      <c r="EL53" s="254">
        <v>6.7966090954328093</v>
      </c>
      <c r="EM53" s="253">
        <v>88.42474</v>
      </c>
      <c r="EN53" s="253">
        <v>1382.596</v>
      </c>
      <c r="EO53" s="247">
        <v>3.6569943233708329</v>
      </c>
      <c r="FA53" s="100">
        <v>9.6536973446627954</v>
      </c>
      <c r="FB53" s="100">
        <v>3.2305174290516185</v>
      </c>
      <c r="FC53" s="377">
        <v>149611</v>
      </c>
      <c r="FD53" s="377">
        <v>189600</v>
      </c>
      <c r="FE53" s="9">
        <v>0.70881612324802501</v>
      </c>
      <c r="FF53" s="9">
        <v>2.3719853216773181</v>
      </c>
    </row>
    <row r="54" spans="1:162" ht="14">
      <c r="A54" s="126">
        <v>1965</v>
      </c>
      <c r="AP54" s="471">
        <v>38.32</v>
      </c>
      <c r="AQ54" s="471">
        <v>25.94</v>
      </c>
      <c r="AR54" s="471">
        <v>10.07</v>
      </c>
      <c r="AS54" s="471">
        <v>6.72</v>
      </c>
      <c r="AT54" s="471">
        <v>2.5299999999999998</v>
      </c>
      <c r="AU54" s="471">
        <v>1.66</v>
      </c>
      <c r="AV54" s="471">
        <v>0.64</v>
      </c>
      <c r="AW54" s="471">
        <v>34541.11</v>
      </c>
      <c r="AX54" s="471">
        <v>20017.68</v>
      </c>
      <c r="AY54" s="253">
        <v>1131873.5683790529</v>
      </c>
      <c r="AZ54" s="240">
        <v>25.299999999999997</v>
      </c>
      <c r="BA54" s="471">
        <v>8.5500000000000007</v>
      </c>
      <c r="BB54" s="471">
        <v>2.2799999999999998</v>
      </c>
      <c r="BC54" s="471">
        <v>0.62</v>
      </c>
      <c r="BD54" s="216"/>
      <c r="BE54" s="216"/>
      <c r="BF54" s="471">
        <v>24224.799999999999</v>
      </c>
      <c r="BG54" s="471">
        <v>27600</v>
      </c>
      <c r="BH54" s="253">
        <v>877.71014492753625</v>
      </c>
      <c r="BI54" s="252"/>
      <c r="BJ54" s="121"/>
      <c r="BK54" s="121"/>
      <c r="BL54" s="121"/>
      <c r="BT54" s="121"/>
      <c r="CA54" s="429"/>
      <c r="CB54" s="121">
        <v>5.8</v>
      </c>
      <c r="CC54" s="4">
        <v>8.5510483196334697</v>
      </c>
      <c r="CD54" s="253">
        <v>307.41741999999999</v>
      </c>
      <c r="CE54" s="253">
        <v>3292.0650000000001</v>
      </c>
      <c r="CF54" s="251">
        <v>6.1707357265244269</v>
      </c>
      <c r="CJ54" s="121">
        <v>5.9</v>
      </c>
      <c r="CK54" s="254">
        <v>8.6984801872133577</v>
      </c>
      <c r="CL54" s="253">
        <v>241.01750000000001</v>
      </c>
      <c r="CM54" s="253">
        <v>3895.2730000000001</v>
      </c>
      <c r="CN54" s="251">
        <v>4.1592169112894126</v>
      </c>
      <c r="CR54" s="121">
        <v>4.24</v>
      </c>
      <c r="CS54" s="254">
        <v>6.2511111853872263</v>
      </c>
      <c r="CT54" s="253">
        <v>249.17750000000001</v>
      </c>
      <c r="CU54" s="253">
        <v>2952.1770000000001</v>
      </c>
      <c r="CV54" s="251">
        <v>4.0773798308291207</v>
      </c>
      <c r="CX54" s="121"/>
      <c r="CY54" s="121"/>
      <c r="CZ54" s="121"/>
      <c r="DB54" s="253">
        <v>235.02161000000001</v>
      </c>
      <c r="DC54" s="253">
        <v>1346.644</v>
      </c>
      <c r="DD54" s="251"/>
      <c r="DF54" s="121">
        <v>19.059999999999999</v>
      </c>
      <c r="DG54" s="121">
        <v>11.71</v>
      </c>
      <c r="DH54" s="121">
        <v>3.74</v>
      </c>
      <c r="DI54" s="254">
        <v>5.5139518474877889</v>
      </c>
      <c r="DJ54" s="253">
        <v>272.95</v>
      </c>
      <c r="DK54" s="253">
        <v>1566.9469999999999</v>
      </c>
      <c r="DL54" s="246">
        <v>7.1466629537131574</v>
      </c>
      <c r="DN54" s="253">
        <v>13.26</v>
      </c>
      <c r="DO54" s="253">
        <v>13.26</v>
      </c>
      <c r="DP54" s="244">
        <v>19.549465641093068</v>
      </c>
      <c r="DQ54" s="244">
        <v>15.911999999999999</v>
      </c>
      <c r="DR54" s="244"/>
      <c r="DS54" s="166">
        <v>3.2</v>
      </c>
      <c r="DT54" s="244">
        <v>3.2</v>
      </c>
      <c r="DU54" s="215"/>
      <c r="DV54" s="244"/>
      <c r="DW54" s="224">
        <v>5592.1666699999996</v>
      </c>
      <c r="DX54" s="225">
        <v>8127.4629999999997</v>
      </c>
      <c r="DZ54" s="253">
        <v>688.05809020600896</v>
      </c>
      <c r="EA54" s="253">
        <v>877.71014492753625</v>
      </c>
      <c r="EB54" s="253">
        <v>0.39196202424139409</v>
      </c>
      <c r="EC54" s="253">
        <v>0.48891465005071699</v>
      </c>
      <c r="ED54" s="253">
        <v>0.31356961939311528</v>
      </c>
      <c r="EK54" s="220">
        <v>4.55</v>
      </c>
      <c r="EL54" s="254">
        <v>6.7081499748848765</v>
      </c>
      <c r="EM54" s="253">
        <v>104.16135</v>
      </c>
      <c r="EN54" s="253">
        <v>1417.444</v>
      </c>
      <c r="EO54" s="247">
        <v>3.8094385170608764</v>
      </c>
      <c r="FA54" s="100">
        <v>10.9213053412699</v>
      </c>
      <c r="FB54" s="100">
        <v>3.9265513287191078</v>
      </c>
      <c r="FC54" s="377">
        <v>157290</v>
      </c>
      <c r="FD54" s="377">
        <v>194400</v>
      </c>
      <c r="FE54" s="9">
        <v>0.75526286850049629</v>
      </c>
      <c r="FF54" s="9">
        <v>2.715406562836745</v>
      </c>
    </row>
    <row r="55" spans="1:162" ht="14">
      <c r="A55" s="126">
        <v>1966</v>
      </c>
      <c r="AP55" s="471">
        <v>37.450000000000003</v>
      </c>
      <c r="AQ55" s="471">
        <v>25.25</v>
      </c>
      <c r="AR55" s="471">
        <v>10.01</v>
      </c>
      <c r="AS55" s="471">
        <v>6.66</v>
      </c>
      <c r="AT55" s="471">
        <v>2.54</v>
      </c>
      <c r="AU55" s="471">
        <v>1.68</v>
      </c>
      <c r="AV55" s="471">
        <v>0.65</v>
      </c>
      <c r="AW55" s="471">
        <v>37461.300000000003</v>
      </c>
      <c r="AX55" s="471">
        <v>20165.509999999998</v>
      </c>
      <c r="AY55" s="253">
        <v>1218565.8564598665</v>
      </c>
      <c r="AZ55" s="240">
        <v>25.4</v>
      </c>
      <c r="BA55" s="471">
        <v>7.92</v>
      </c>
      <c r="BB55" s="471">
        <v>2.04</v>
      </c>
      <c r="BC55" s="471">
        <v>0.52</v>
      </c>
      <c r="BD55" s="216"/>
      <c r="BE55" s="216"/>
      <c r="BF55" s="471">
        <v>25250.9</v>
      </c>
      <c r="BG55" s="471">
        <v>27700</v>
      </c>
      <c r="BH55" s="253">
        <v>911.58483754512633</v>
      </c>
      <c r="BI55" s="252"/>
      <c r="BT55" s="121"/>
      <c r="CA55" s="429"/>
      <c r="CB55" s="121">
        <v>4.97</v>
      </c>
      <c r="CC55" s="4">
        <v>7.3273638187204044</v>
      </c>
      <c r="CD55" s="253">
        <v>352.82736</v>
      </c>
      <c r="CE55" s="253">
        <v>3390.28</v>
      </c>
      <c r="CF55" s="246"/>
      <c r="CJ55" s="121">
        <v>5.19</v>
      </c>
      <c r="CK55" s="254">
        <v>7.6517139273961563</v>
      </c>
      <c r="CL55" s="253">
        <v>276.84500000000003</v>
      </c>
      <c r="CM55" s="253">
        <v>4119.9530000000004</v>
      </c>
      <c r="CN55" s="251">
        <v>3.8257332681132969</v>
      </c>
      <c r="CR55" s="121">
        <v>4.1500000000000004</v>
      </c>
      <c r="CS55" s="254">
        <v>6.118422504565328</v>
      </c>
      <c r="CT55" s="253">
        <v>260.0575</v>
      </c>
      <c r="CU55" s="253">
        <v>3037.723</v>
      </c>
      <c r="CV55" s="251">
        <v>3.8973752026782575</v>
      </c>
      <c r="CX55" s="121"/>
      <c r="CY55" s="121"/>
      <c r="CZ55" s="121"/>
      <c r="DB55" s="253">
        <v>274.31662</v>
      </c>
      <c r="DC55" s="253">
        <v>1378.912</v>
      </c>
      <c r="DD55" s="251"/>
      <c r="DF55" s="121">
        <v>18.75</v>
      </c>
      <c r="DG55" s="121">
        <v>11.5</v>
      </c>
      <c r="DH55" s="121">
        <v>3.71</v>
      </c>
      <c r="DI55" s="254">
        <v>5.4697222872138225</v>
      </c>
      <c r="DJ55" s="253">
        <v>282.45</v>
      </c>
      <c r="DK55" s="253">
        <v>1614.037</v>
      </c>
      <c r="DL55" s="246">
        <v>6.7934193855778604</v>
      </c>
      <c r="DN55" s="253"/>
      <c r="DO55" s="253"/>
      <c r="DP55" s="244"/>
      <c r="DQ55" s="244"/>
      <c r="DR55" s="244"/>
      <c r="DS55" s="166"/>
      <c r="DT55" s="244"/>
      <c r="DU55" s="215"/>
      <c r="DV55" s="244"/>
      <c r="DW55" s="224">
        <v>6203</v>
      </c>
      <c r="DX55" s="225">
        <v>8397.027</v>
      </c>
      <c r="DY55" s="246"/>
      <c r="DZ55" s="253">
        <v>738.71383288394804</v>
      </c>
      <c r="EA55" s="253">
        <v>911.58483754512633</v>
      </c>
      <c r="EB55" s="253">
        <v>0.40518106623695316</v>
      </c>
      <c r="EC55" s="253">
        <v>0.487623235690474</v>
      </c>
      <c r="ED55" s="253">
        <v>0.32414485298956264</v>
      </c>
      <c r="EK55" s="220">
        <v>4.5999999999999996</v>
      </c>
      <c r="EL55" s="254">
        <v>6.7818659086748196</v>
      </c>
      <c r="EM55" s="253">
        <v>118.28395</v>
      </c>
      <c r="EN55" s="253">
        <v>1449.8689999999999</v>
      </c>
      <c r="EO55" s="247">
        <v>4.1167812757683455</v>
      </c>
      <c r="FA55" s="100">
        <v>9.9853184392618513</v>
      </c>
      <c r="FB55" s="100">
        <v>3.6628054303175754</v>
      </c>
      <c r="FC55" s="377">
        <v>176505</v>
      </c>
      <c r="FD55" s="377">
        <v>198000</v>
      </c>
      <c r="FE55" s="9"/>
    </row>
    <row r="56" spans="1:162" ht="14">
      <c r="A56" s="126">
        <v>1967</v>
      </c>
      <c r="AP56" s="471">
        <v>36.99</v>
      </c>
      <c r="AQ56" s="471">
        <v>24.94</v>
      </c>
      <c r="AR56" s="471">
        <v>9.84</v>
      </c>
      <c r="AS56" s="471">
        <v>6.53</v>
      </c>
      <c r="AT56" s="471">
        <v>2.4900000000000002</v>
      </c>
      <c r="AU56" s="471">
        <v>1.66</v>
      </c>
      <c r="AV56" s="471">
        <v>0.66</v>
      </c>
      <c r="AW56" s="471">
        <v>40697.879999999997</v>
      </c>
      <c r="AX56" s="471">
        <v>20324.3</v>
      </c>
      <c r="AY56" s="253">
        <v>1313504.488280531</v>
      </c>
      <c r="AZ56" s="240">
        <v>24.900000000000002</v>
      </c>
      <c r="BA56" s="471">
        <v>7.69</v>
      </c>
      <c r="BB56" s="471">
        <v>1.91</v>
      </c>
      <c r="BC56" s="471">
        <v>0.51</v>
      </c>
      <c r="BD56" s="216"/>
      <c r="BE56" s="216"/>
      <c r="BF56" s="471">
        <v>26567.97</v>
      </c>
      <c r="BG56" s="471">
        <v>27800</v>
      </c>
      <c r="BH56" s="253">
        <v>955.68237410071947</v>
      </c>
      <c r="BI56" s="252"/>
      <c r="BT56" s="121"/>
      <c r="CB56" s="121">
        <v>5.09</v>
      </c>
      <c r="CC56" s="4">
        <v>7.5042820598162692</v>
      </c>
      <c r="CD56" s="253">
        <v>375.69434999999999</v>
      </c>
      <c r="CE56" s="253">
        <v>3492.2849999999999</v>
      </c>
      <c r="CF56" s="246"/>
      <c r="CJ56" s="121">
        <v>5.27</v>
      </c>
      <c r="CK56" s="254">
        <v>7.7696594214600649</v>
      </c>
      <c r="CL56" s="253">
        <v>286.23750000000001</v>
      </c>
      <c r="CM56" s="253">
        <v>4232.7790000000005</v>
      </c>
      <c r="CN56" s="251">
        <v>3.7290480135013744</v>
      </c>
      <c r="CR56" s="121">
        <v>4.0999999999999996</v>
      </c>
      <c r="CS56" s="254">
        <v>6.0447065707753831</v>
      </c>
      <c r="CT56" s="253">
        <v>264.8175</v>
      </c>
      <c r="CU56" s="253">
        <v>3126.3710000000001</v>
      </c>
      <c r="CV56" s="251">
        <v>3.6339290870430419</v>
      </c>
      <c r="CX56" s="121"/>
      <c r="CY56" s="121"/>
      <c r="CZ56" s="121"/>
      <c r="DB56" s="253">
        <v>299.01634000000001</v>
      </c>
      <c r="DC56" s="253">
        <v>1413.133</v>
      </c>
      <c r="DD56" s="251"/>
      <c r="DF56" s="121">
        <v>19.010000000000002</v>
      </c>
      <c r="DG56" s="121">
        <v>11.72</v>
      </c>
      <c r="DH56" s="121">
        <v>3.84</v>
      </c>
      <c r="DI56" s="254">
        <v>5.661383715067676</v>
      </c>
      <c r="DJ56" s="253">
        <v>303.35000000000002</v>
      </c>
      <c r="DK56" s="253">
        <v>1663.579</v>
      </c>
      <c r="DL56" s="246">
        <v>6.8778764848740792</v>
      </c>
      <c r="DN56" s="253">
        <v>12.63</v>
      </c>
      <c r="DO56" s="253">
        <v>12.63</v>
      </c>
      <c r="DP56" s="244">
        <v>18.620644875339778</v>
      </c>
      <c r="DQ56" s="244"/>
      <c r="DR56" s="244"/>
      <c r="DS56" s="166">
        <v>2.9</v>
      </c>
      <c r="DT56" s="244">
        <v>2.9</v>
      </c>
      <c r="DU56" s="215"/>
      <c r="DV56" s="244"/>
      <c r="DW56" s="224">
        <v>6808.3333300000004</v>
      </c>
      <c r="DX56" s="225">
        <v>8673.1380000000008</v>
      </c>
      <c r="DY56" s="253">
        <v>11.910197950887277</v>
      </c>
      <c r="DZ56" s="253">
        <v>784.99077611817074</v>
      </c>
      <c r="EA56" s="253">
        <v>955.68237410071947</v>
      </c>
      <c r="EB56" s="253">
        <v>0.41069648106507844</v>
      </c>
      <c r="EC56" s="253">
        <v>0.49799168975069302</v>
      </c>
      <c r="ED56" s="253">
        <v>0.32855718485206276</v>
      </c>
      <c r="EK56" s="220">
        <v>4.76</v>
      </c>
      <c r="EL56" s="254">
        <v>7.0177568968026396</v>
      </c>
      <c r="EM56" s="253">
        <v>124.2212</v>
      </c>
      <c r="EN56" s="253">
        <v>1489.1220000000001</v>
      </c>
      <c r="EO56" s="247">
        <v>4.1548831737778986</v>
      </c>
      <c r="FA56" s="100">
        <v>10.01050499528375</v>
      </c>
      <c r="FB56" s="100">
        <v>3.5062819707075397</v>
      </c>
      <c r="FC56" s="377">
        <v>208215</v>
      </c>
      <c r="FD56" s="377">
        <v>202400</v>
      </c>
      <c r="FE56" s="9"/>
    </row>
    <row r="57" spans="1:162" ht="14">
      <c r="A57" s="126">
        <v>1968</v>
      </c>
      <c r="AP57" s="471">
        <v>36.15</v>
      </c>
      <c r="AQ57" s="471">
        <v>24.3</v>
      </c>
      <c r="AR57" s="471">
        <v>9.83</v>
      </c>
      <c r="AS57" s="471">
        <v>6.55</v>
      </c>
      <c r="AT57" s="471">
        <v>2.56</v>
      </c>
      <c r="AU57" s="471">
        <v>1.71</v>
      </c>
      <c r="AV57" s="471">
        <v>0.69</v>
      </c>
      <c r="AW57" s="471">
        <v>45533.96</v>
      </c>
      <c r="AX57" s="471">
        <v>20454.009999999998</v>
      </c>
      <c r="AY57" s="253">
        <v>1460267.1945364259</v>
      </c>
      <c r="AZ57" s="240">
        <v>25.6</v>
      </c>
      <c r="BA57" s="471">
        <v>7.54</v>
      </c>
      <c r="BB57" s="471">
        <v>1.87</v>
      </c>
      <c r="BC57" s="471">
        <v>0.47</v>
      </c>
      <c r="BD57" s="216"/>
      <c r="BE57" s="216"/>
      <c r="BF57" s="471">
        <v>28598.59</v>
      </c>
      <c r="BG57" s="471">
        <v>28091</v>
      </c>
      <c r="BH57" s="253">
        <v>1018.0694884482574</v>
      </c>
      <c r="BI57" s="252"/>
      <c r="BT57" s="121"/>
      <c r="CB57" s="121">
        <v>5.12</v>
      </c>
      <c r="CC57" s="4">
        <v>7.5485116200902365</v>
      </c>
      <c r="CD57" s="253">
        <v>410.03185000000002</v>
      </c>
      <c r="CE57" s="253">
        <v>3597.7</v>
      </c>
      <c r="CF57" s="246"/>
      <c r="CJ57" s="121">
        <v>5.13</v>
      </c>
      <c r="CK57" s="254">
        <v>7.5632548068482235</v>
      </c>
      <c r="CL57" s="253">
        <v>305.23500000000001</v>
      </c>
      <c r="CM57" s="253">
        <v>4346.6090000000004</v>
      </c>
      <c r="CN57" s="251">
        <v>3.538536658882971</v>
      </c>
      <c r="CR57" s="121">
        <v>4.07</v>
      </c>
      <c r="CS57" s="254">
        <v>6.0004770105014176</v>
      </c>
      <c r="CT57" s="253">
        <v>281.60500000000002</v>
      </c>
      <c r="CU57" s="253">
        <v>3218.2469999999998</v>
      </c>
      <c r="CV57" s="251">
        <v>3.4981463584493908</v>
      </c>
      <c r="CX57" s="121"/>
      <c r="CY57" s="121"/>
      <c r="CZ57" s="121">
        <v>3.39</v>
      </c>
      <c r="DA57" s="254">
        <v>4.9979403109581826</v>
      </c>
      <c r="DB57" s="253">
        <v>704.31633999999997</v>
      </c>
      <c r="DC57" s="253">
        <v>1448.203</v>
      </c>
      <c r="DD57" s="251">
        <v>16.194240982840455</v>
      </c>
      <c r="DF57" s="121">
        <v>19.670000000000002</v>
      </c>
      <c r="DG57" s="121">
        <v>12.11</v>
      </c>
      <c r="DH57" s="121">
        <v>3.73</v>
      </c>
      <c r="DI57" s="254">
        <v>5.4992086607298001</v>
      </c>
      <c r="DJ57" s="253">
        <v>622.1</v>
      </c>
      <c r="DK57" s="253">
        <v>1718.8779999999999</v>
      </c>
      <c r="DL57" s="246">
        <v>12.303860619606969</v>
      </c>
      <c r="DN57" s="253"/>
      <c r="DO57" s="253"/>
      <c r="DP57" s="244"/>
      <c r="DQ57" s="244"/>
      <c r="DR57" s="244"/>
      <c r="DS57" s="166"/>
      <c r="DT57" s="244"/>
      <c r="DU57" s="215"/>
      <c r="DV57" s="244"/>
      <c r="DW57" s="224">
        <v>7553</v>
      </c>
      <c r="DX57" s="225">
        <v>8957.5589999999993</v>
      </c>
      <c r="DY57" s="246"/>
      <c r="DZ57" s="253">
        <v>843.19846511756168</v>
      </c>
      <c r="EA57" s="253">
        <v>1018.0694884482574</v>
      </c>
      <c r="EB57" s="253">
        <v>0.41411636174401301</v>
      </c>
      <c r="EC57" s="253">
        <v>0.49616700889801502</v>
      </c>
      <c r="ED57" s="253">
        <v>0.33129308939521046</v>
      </c>
      <c r="EK57" s="220">
        <v>5.05</v>
      </c>
      <c r="EL57" s="254">
        <v>7.4453093127843131</v>
      </c>
      <c r="EM57" s="253">
        <v>130.27374</v>
      </c>
      <c r="EN57" s="253">
        <v>1525.07</v>
      </c>
      <c r="EO57" s="247">
        <v>4.2372204498066113</v>
      </c>
      <c r="FA57" s="100">
        <v>9.9506660710046155</v>
      </c>
      <c r="FB57" s="100">
        <v>3.4756226902342791</v>
      </c>
      <c r="FC57" s="377">
        <v>219177</v>
      </c>
      <c r="FD57" s="377">
        <v>207200</v>
      </c>
      <c r="FE57" s="9"/>
    </row>
    <row r="58" spans="1:162" ht="14">
      <c r="A58" s="126">
        <v>1969</v>
      </c>
      <c r="AP58" s="471">
        <v>35.729999999999997</v>
      </c>
      <c r="AQ58" s="471">
        <v>24.22</v>
      </c>
      <c r="AR58" s="471">
        <v>9.89</v>
      </c>
      <c r="AS58" s="471">
        <v>6.71</v>
      </c>
      <c r="AT58" s="471">
        <v>2.66</v>
      </c>
      <c r="AU58" s="471">
        <v>1.79</v>
      </c>
      <c r="AV58" s="471">
        <v>0.73</v>
      </c>
      <c r="AW58" s="471">
        <v>51923.25</v>
      </c>
      <c r="AX58" s="471">
        <v>20734.259999999998</v>
      </c>
      <c r="AY58" s="253">
        <v>1642663.8471905917</v>
      </c>
      <c r="AZ58" s="240">
        <v>26.6</v>
      </c>
      <c r="BA58" s="471">
        <v>7.46</v>
      </c>
      <c r="BB58" s="471">
        <v>1.85</v>
      </c>
      <c r="BC58" s="471">
        <v>0.47</v>
      </c>
      <c r="BD58" s="216"/>
      <c r="BE58" s="216"/>
      <c r="BF58" s="471">
        <v>30898.02</v>
      </c>
      <c r="BG58" s="471">
        <v>28161</v>
      </c>
      <c r="BH58" s="253">
        <v>1097.1918610844784</v>
      </c>
      <c r="BI58" s="252"/>
      <c r="BT58" s="121"/>
      <c r="CB58" s="121">
        <v>4.82</v>
      </c>
      <c r="CC58" s="4">
        <v>7.1062160173505742</v>
      </c>
      <c r="CD58" s="253">
        <v>440.98097000000001</v>
      </c>
      <c r="CE58" s="253">
        <v>3707.8470000000002</v>
      </c>
      <c r="CF58" s="246"/>
      <c r="CJ58" s="121">
        <v>5.13</v>
      </c>
      <c r="CK58" s="254">
        <v>7.5632548068482235</v>
      </c>
      <c r="CL58" s="253">
        <v>317.05</v>
      </c>
      <c r="CM58" s="253">
        <v>4466.5259999999998</v>
      </c>
      <c r="CN58" s="251">
        <v>3.318888626814549</v>
      </c>
      <c r="CR58" s="121">
        <v>3.97</v>
      </c>
      <c r="CS58" s="254">
        <v>5.8530451429215304</v>
      </c>
      <c r="CT58" s="253">
        <v>317.9425</v>
      </c>
      <c r="CU58" s="253">
        <v>3313.482</v>
      </c>
      <c r="CV58" s="251">
        <v>3.4719374988917475</v>
      </c>
      <c r="CX58" s="121"/>
      <c r="CY58" s="121"/>
      <c r="CZ58" s="121"/>
      <c r="DB58" s="253">
        <v>875.71744999999999</v>
      </c>
      <c r="DC58" s="253">
        <v>1484.8340000000001</v>
      </c>
      <c r="DD58" s="251"/>
      <c r="DF58" s="121">
        <v>19.579999999999998</v>
      </c>
      <c r="DG58" s="121">
        <v>12.36</v>
      </c>
      <c r="DH58" s="121">
        <v>4.08</v>
      </c>
      <c r="DI58" s="254">
        <v>6.0152201972594064</v>
      </c>
      <c r="DJ58" s="253">
        <v>731.2</v>
      </c>
      <c r="DK58" s="253">
        <v>1775.2550000000001</v>
      </c>
      <c r="DL58" s="246">
        <v>13.644179170643151</v>
      </c>
      <c r="DN58" s="253">
        <v>13.38</v>
      </c>
      <c r="DO58" s="253">
        <v>13.38</v>
      </c>
      <c r="DP58" s="244">
        <v>19.726383882188934</v>
      </c>
      <c r="DQ58" s="244"/>
      <c r="DR58" s="244"/>
      <c r="DS58" s="166">
        <v>3</v>
      </c>
      <c r="DT58" s="244">
        <v>3</v>
      </c>
      <c r="DU58" s="215"/>
      <c r="DV58" s="244"/>
      <c r="DW58" s="224">
        <v>8158.5</v>
      </c>
      <c r="DX58" s="225">
        <v>9253.7890000000007</v>
      </c>
      <c r="DY58" s="253">
        <v>12.053117958627297</v>
      </c>
      <c r="DZ58" s="253">
        <v>881.63886165980216</v>
      </c>
      <c r="EA58" s="253">
        <v>1097.1918610844784</v>
      </c>
      <c r="EB58" s="253">
        <v>0.40177059862090986</v>
      </c>
      <c r="EC58" s="253">
        <v>0.502854143428909</v>
      </c>
      <c r="ED58" s="253">
        <v>0.32141647889672792</v>
      </c>
      <c r="EK58" s="220">
        <v>4.74</v>
      </c>
      <c r="EL58" s="254">
        <v>6.9882705232866629</v>
      </c>
      <c r="EM58" s="253">
        <v>140.8801</v>
      </c>
      <c r="EN58" s="253">
        <v>1560.241</v>
      </c>
      <c r="EO58" s="247">
        <v>3.9008004086437453</v>
      </c>
      <c r="FA58" s="100"/>
      <c r="FB58" s="100"/>
      <c r="FC58" s="377">
        <v>240947</v>
      </c>
      <c r="FD58" s="377">
        <v>211600</v>
      </c>
      <c r="FE58" s="9"/>
    </row>
    <row r="59" spans="1:162" ht="14">
      <c r="A59" s="126">
        <v>1970</v>
      </c>
      <c r="AP59" s="471">
        <v>34.22</v>
      </c>
      <c r="AQ59" s="471">
        <v>22.94</v>
      </c>
      <c r="AR59" s="471">
        <v>9.08</v>
      </c>
      <c r="AS59" s="471">
        <v>6.06</v>
      </c>
      <c r="AT59" s="471">
        <v>2.33</v>
      </c>
      <c r="AU59" s="471">
        <v>1.55</v>
      </c>
      <c r="AV59" s="471">
        <v>0.61</v>
      </c>
      <c r="AW59" s="471">
        <v>58652.41</v>
      </c>
      <c r="AX59" s="471">
        <v>21033.07</v>
      </c>
      <c r="AY59" s="253">
        <v>1829188.9346809569</v>
      </c>
      <c r="AZ59" s="240">
        <v>23.3</v>
      </c>
      <c r="BA59" s="471">
        <v>7.05</v>
      </c>
      <c r="BB59" s="471">
        <v>1.64</v>
      </c>
      <c r="BC59" s="471">
        <v>0.42</v>
      </c>
      <c r="BD59" s="216"/>
      <c r="BE59" s="216"/>
      <c r="BF59" s="471">
        <v>34739.99</v>
      </c>
      <c r="BG59" s="471">
        <v>28206</v>
      </c>
      <c r="BH59" s="253">
        <v>1231.6524852868183</v>
      </c>
      <c r="BI59" s="252"/>
      <c r="BT59" s="121"/>
      <c r="CB59" s="121">
        <v>4.93</v>
      </c>
      <c r="CC59" s="4">
        <v>7.2683910716884492</v>
      </c>
      <c r="CD59" s="253">
        <v>480.42883</v>
      </c>
      <c r="CE59" s="253">
        <v>3818.2629999999999</v>
      </c>
      <c r="CF59" s="246"/>
      <c r="CJ59" s="121">
        <v>5.13</v>
      </c>
      <c r="CK59" s="254">
        <v>7.5632548068482235</v>
      </c>
      <c r="CL59" s="253">
        <v>349.13749999999999</v>
      </c>
      <c r="CM59" s="253">
        <v>4590.9690000000001</v>
      </c>
      <c r="CN59" s="251">
        <v>3.1675342180792692</v>
      </c>
      <c r="CR59" s="121">
        <v>3.79</v>
      </c>
      <c r="CS59" s="254">
        <v>5.5876677812777329</v>
      </c>
      <c r="CT59" s="253">
        <v>360.69749999999999</v>
      </c>
      <c r="CU59" s="253">
        <v>3407.931</v>
      </c>
      <c r="CV59" s="251">
        <v>3.2568920314467675</v>
      </c>
      <c r="CX59" s="121"/>
      <c r="CY59" s="121">
        <v>7.26</v>
      </c>
      <c r="CZ59" s="121">
        <v>2.52</v>
      </c>
      <c r="DA59" s="254">
        <v>3.7152830630131626</v>
      </c>
      <c r="DB59" s="253">
        <v>810.6</v>
      </c>
      <c r="DC59" s="253">
        <v>1526.46</v>
      </c>
      <c r="DD59" s="251">
        <v>10.865094908529482</v>
      </c>
      <c r="DF59" s="121">
        <v>20.96</v>
      </c>
      <c r="DG59" s="121">
        <v>13.3</v>
      </c>
      <c r="DH59" s="121">
        <v>4.7300000000000004</v>
      </c>
      <c r="DI59" s="254">
        <v>6.973527336528675</v>
      </c>
      <c r="DJ59" s="253">
        <v>763.7</v>
      </c>
      <c r="DK59" s="253">
        <v>1825.088</v>
      </c>
      <c r="DL59" s="246">
        <v>14.944754985496401</v>
      </c>
      <c r="DN59" s="253"/>
      <c r="DO59" s="253"/>
      <c r="DP59" s="244"/>
      <c r="DQ59" s="244"/>
      <c r="DR59" s="244"/>
      <c r="DS59" s="166"/>
      <c r="DT59" s="244"/>
      <c r="DU59" s="215"/>
      <c r="DV59" s="244"/>
      <c r="DW59" s="224">
        <v>9142.6666700000005</v>
      </c>
      <c r="DX59" s="225">
        <v>9564.116</v>
      </c>
      <c r="DY59" s="253"/>
      <c r="DZ59" s="253">
        <v>955.93431426385882</v>
      </c>
      <c r="EA59" s="253">
        <v>1231.6524852868183</v>
      </c>
      <c r="EB59" s="253">
        <v>0.38806981907776028</v>
      </c>
      <c r="EC59" s="253">
        <v>0.503722558065542</v>
      </c>
      <c r="ED59" s="253">
        <v>0.31045585526220826</v>
      </c>
      <c r="EK59" s="220">
        <v>4.68</v>
      </c>
      <c r="EL59" s="254">
        <v>6.8998114027387301</v>
      </c>
      <c r="EM59" s="253">
        <v>165.6</v>
      </c>
      <c r="EN59" s="253">
        <v>1593.2260000000001</v>
      </c>
      <c r="EO59" s="247">
        <v>3.9494863111774814</v>
      </c>
      <c r="FA59" s="100">
        <v>10.017127520308089</v>
      </c>
      <c r="FB59" s="353">
        <v>3.427991835520551</v>
      </c>
      <c r="FC59" s="377">
        <v>255521</v>
      </c>
      <c r="FD59" s="377">
        <v>216400</v>
      </c>
      <c r="FE59" s="9">
        <v>0.72043401147174702</v>
      </c>
    </row>
    <row r="60" spans="1:162" ht="14">
      <c r="A60" s="126">
        <v>1971</v>
      </c>
      <c r="AP60" s="471">
        <v>34.14</v>
      </c>
      <c r="AQ60" s="471">
        <v>22.85</v>
      </c>
      <c r="AR60" s="471">
        <v>9.0299999999999994</v>
      </c>
      <c r="AS60" s="471">
        <v>6.01</v>
      </c>
      <c r="AT60" s="471">
        <v>2.2999999999999998</v>
      </c>
      <c r="AU60" s="471">
        <v>1.53</v>
      </c>
      <c r="AV60" s="471">
        <v>0.61</v>
      </c>
      <c r="AW60" s="471">
        <v>64921.4</v>
      </c>
      <c r="AX60" s="471">
        <v>21354.799999999999</v>
      </c>
      <c r="AY60" s="253">
        <v>1994195.5335474929</v>
      </c>
      <c r="AZ60" s="240">
        <v>23</v>
      </c>
      <c r="BA60" s="471">
        <v>7.02</v>
      </c>
      <c r="BB60" s="471">
        <v>1.67</v>
      </c>
      <c r="BC60" s="471">
        <v>0.4</v>
      </c>
      <c r="BD60" s="216"/>
      <c r="BE60" s="216"/>
      <c r="BF60" s="471">
        <v>37400.379999999997</v>
      </c>
      <c r="BG60" s="471">
        <v>28240</v>
      </c>
      <c r="BH60" s="253">
        <v>1324.3760623229462</v>
      </c>
      <c r="BI60" s="252"/>
      <c r="BT60" s="121"/>
      <c r="CX60" s="121"/>
      <c r="DB60" s="253"/>
      <c r="DN60" s="253">
        <v>12.9</v>
      </c>
      <c r="DO60" s="253">
        <v>12.9</v>
      </c>
      <c r="DP60" s="244">
        <v>19.018710917805475</v>
      </c>
      <c r="DQ60" s="244"/>
      <c r="DR60" s="244"/>
      <c r="DS60" s="166">
        <v>2.73</v>
      </c>
      <c r="DT60" s="244">
        <v>2.73</v>
      </c>
      <c r="DU60" s="215"/>
      <c r="DV60" s="244"/>
      <c r="DW60" s="224">
        <v>10766.833329999999</v>
      </c>
      <c r="DX60" s="225">
        <v>9862.1389999999992</v>
      </c>
      <c r="DY60" s="253">
        <v>11.252219614540854</v>
      </c>
      <c r="DZ60" s="253">
        <v>1091.7340883149184</v>
      </c>
      <c r="EA60" s="253">
        <v>1324.3760623229462</v>
      </c>
      <c r="EB60" s="253">
        <v>0.41216921664984812</v>
      </c>
      <c r="EC60" s="253">
        <v>0.50105075463287296</v>
      </c>
      <c r="ED60" s="253">
        <v>0.32973537331987851</v>
      </c>
      <c r="EK60" s="220">
        <v>4</v>
      </c>
      <c r="EL60" s="254">
        <v>5.897274703195496</v>
      </c>
      <c r="EM60" s="253">
        <v>421.36</v>
      </c>
      <c r="EN60" s="253">
        <v>1630.999</v>
      </c>
      <c r="EO60" s="247">
        <v>7.8027605489771465</v>
      </c>
      <c r="FA60" s="353">
        <v>8.4696034583229469</v>
      </c>
      <c r="FB60" s="100">
        <v>2.8333745459303752</v>
      </c>
      <c r="FC60" s="377">
        <v>271019</v>
      </c>
      <c r="FD60" s="377">
        <v>221600</v>
      </c>
      <c r="FE60" s="9">
        <v>0.58674795958489034</v>
      </c>
    </row>
    <row r="61" spans="1:162" ht="14">
      <c r="AP61" s="471">
        <v>34.229999999999997</v>
      </c>
      <c r="AQ61" s="471">
        <v>23.1</v>
      </c>
      <c r="AR61" s="471">
        <v>9.35</v>
      </c>
      <c r="AS61" s="471">
        <v>6.39</v>
      </c>
      <c r="AT61" s="471">
        <v>2.52</v>
      </c>
      <c r="AU61" s="471">
        <v>1.69</v>
      </c>
      <c r="AV61" s="471">
        <v>0.69</v>
      </c>
      <c r="AW61" s="471">
        <v>73322.25</v>
      </c>
      <c r="AX61" s="471">
        <v>21652.87</v>
      </c>
      <c r="AY61" s="253">
        <v>2221241.0245500943</v>
      </c>
      <c r="AZ61" s="240">
        <v>25.2</v>
      </c>
      <c r="BA61" s="471">
        <v>6.94</v>
      </c>
      <c r="BB61" s="471">
        <v>1.61</v>
      </c>
      <c r="BC61" s="471">
        <v>0.37</v>
      </c>
      <c r="BD61" s="216"/>
      <c r="BE61" s="216"/>
      <c r="BF61" s="471">
        <v>42055.17</v>
      </c>
      <c r="BG61" s="471">
        <v>28351</v>
      </c>
      <c r="BH61" s="253">
        <v>1483.375189587669</v>
      </c>
      <c r="BI61" s="252"/>
      <c r="BT61" s="121"/>
      <c r="CB61" s="121"/>
      <c r="CJ61" s="121"/>
      <c r="CR61" s="121"/>
      <c r="CX61" s="121"/>
      <c r="DB61" s="253"/>
      <c r="DJ61" s="253">
        <v>977.8</v>
      </c>
      <c r="DK61" s="253">
        <v>1940.94</v>
      </c>
      <c r="DL61" s="246"/>
      <c r="DN61" s="253"/>
      <c r="DO61" s="253"/>
      <c r="DP61" s="244"/>
      <c r="DQ61" s="244"/>
      <c r="DR61" s="244"/>
      <c r="DS61" s="166"/>
      <c r="DT61" s="244"/>
      <c r="DU61" s="215"/>
      <c r="DV61" s="244"/>
      <c r="DW61" s="224">
        <v>12065.833329999999</v>
      </c>
      <c r="DX61" s="225">
        <v>10173.199000000001</v>
      </c>
      <c r="DY61" s="246"/>
      <c r="DZ61" s="253">
        <v>1186.0412177133269</v>
      </c>
      <c r="EA61" s="253">
        <v>1483.375189587669</v>
      </c>
      <c r="EB61" s="253">
        <v>0.39977789369761824</v>
      </c>
      <c r="EC61" s="253">
        <v>0.49573288481903699</v>
      </c>
      <c r="ED61" s="253">
        <v>0.31982231495809466</v>
      </c>
      <c r="EK61" s="220">
        <v>3.94</v>
      </c>
      <c r="EL61" s="254">
        <v>5.8088155826475631</v>
      </c>
      <c r="EM61" s="253">
        <v>464.6</v>
      </c>
      <c r="EN61" s="253">
        <v>1671.6510000000001</v>
      </c>
      <c r="EO61" s="247">
        <v>7.3820809619476213</v>
      </c>
      <c r="FA61" s="100"/>
      <c r="FB61" s="100"/>
      <c r="FC61" s="377">
        <v>297570</v>
      </c>
      <c r="FD61" s="377">
        <v>226800</v>
      </c>
    </row>
    <row r="62" spans="1:162" ht="14">
      <c r="AP62" s="471">
        <v>35.049999999999997</v>
      </c>
      <c r="AQ62" s="471">
        <v>23.74</v>
      </c>
      <c r="AR62" s="471">
        <v>9.74</v>
      </c>
      <c r="AS62" s="471">
        <v>6.6</v>
      </c>
      <c r="AT62" s="471">
        <v>2.64</v>
      </c>
      <c r="AU62" s="471">
        <v>1.79</v>
      </c>
      <c r="AV62" s="471">
        <v>0.75</v>
      </c>
      <c r="AW62" s="471">
        <v>82855.850000000006</v>
      </c>
      <c r="AX62" s="471">
        <v>21921.09</v>
      </c>
      <c r="AY62" s="253">
        <v>2479341.802731981</v>
      </c>
      <c r="AZ62" s="240">
        <v>26.400000000000002</v>
      </c>
      <c r="BA62" s="471">
        <v>6.99</v>
      </c>
      <c r="BB62" s="471">
        <v>1.68</v>
      </c>
      <c r="BC62" s="471">
        <v>0.4</v>
      </c>
      <c r="BD62" s="216"/>
      <c r="BE62" s="216"/>
      <c r="BF62" s="471">
        <v>48655.13</v>
      </c>
      <c r="BG62" s="471">
        <v>28123</v>
      </c>
      <c r="BH62" s="253">
        <v>1730.0832059168652</v>
      </c>
      <c r="BI62" s="252"/>
      <c r="BT62" s="121"/>
      <c r="CJ62" s="121"/>
      <c r="CR62" s="121"/>
      <c r="CX62" s="121"/>
      <c r="DJ62" s="253">
        <v>1059.3</v>
      </c>
      <c r="DK62" s="253">
        <v>1988.325</v>
      </c>
      <c r="DL62" s="246"/>
      <c r="DN62" s="253"/>
      <c r="DO62" s="253"/>
      <c r="DP62" s="244"/>
      <c r="DQ62" s="244"/>
      <c r="DR62" s="244"/>
      <c r="DS62" s="166"/>
      <c r="DT62" s="244"/>
      <c r="DU62" s="215"/>
      <c r="DV62" s="244"/>
      <c r="DW62" s="224">
        <v>13606.5</v>
      </c>
      <c r="DX62" s="225">
        <v>10494.447</v>
      </c>
      <c r="DY62" s="246"/>
      <c r="DZ62" s="253">
        <v>1296.5428287931704</v>
      </c>
      <c r="EA62" s="253">
        <v>1730.0832059168652</v>
      </c>
      <c r="EB62" s="253">
        <v>0.37470533913022464</v>
      </c>
      <c r="EC62" s="253">
        <v>0.50292124328113996</v>
      </c>
      <c r="ED62" s="253">
        <v>0.29976427130417971</v>
      </c>
      <c r="EK62" s="220">
        <v>4.57</v>
      </c>
      <c r="EL62" s="254">
        <v>6.7376363484008541</v>
      </c>
      <c r="EM62" s="253">
        <v>462.76</v>
      </c>
      <c r="EN62" s="253">
        <v>1715.15</v>
      </c>
      <c r="EO62" s="248">
        <v>7.1269369117197146</v>
      </c>
      <c r="FA62" s="100">
        <v>7.0174758145269056</v>
      </c>
      <c r="FB62" s="100">
        <v>2.2175079065228025</v>
      </c>
      <c r="FC62" s="377">
        <v>366534</v>
      </c>
      <c r="FD62" s="377">
        <v>232000</v>
      </c>
    </row>
    <row r="63" spans="1:162" ht="14">
      <c r="AP63" s="471">
        <v>33.729999999999997</v>
      </c>
      <c r="AQ63" s="471">
        <v>22.31</v>
      </c>
      <c r="AR63" s="471">
        <v>8.64</v>
      </c>
      <c r="AS63" s="471">
        <v>5.69</v>
      </c>
      <c r="AT63" s="471">
        <v>2.15</v>
      </c>
      <c r="AU63" s="471">
        <v>1.42</v>
      </c>
      <c r="AV63" s="471">
        <v>0.56000000000000005</v>
      </c>
      <c r="AW63" s="471">
        <v>95934.33</v>
      </c>
      <c r="AX63" s="471">
        <v>22160.61</v>
      </c>
      <c r="AY63" s="253">
        <v>2839668.9127153992</v>
      </c>
      <c r="AZ63" s="240">
        <v>21.5</v>
      </c>
      <c r="BA63" s="471">
        <v>6.54</v>
      </c>
      <c r="BB63" s="471">
        <v>1.58</v>
      </c>
      <c r="BC63" s="471">
        <v>0.37</v>
      </c>
      <c r="BD63" s="216"/>
      <c r="BE63" s="216"/>
      <c r="BF63" s="471">
        <v>60607.839999999997</v>
      </c>
      <c r="BG63" s="471">
        <v>28274</v>
      </c>
      <c r="BH63" s="253">
        <v>2143.5891631887953</v>
      </c>
      <c r="BI63" s="252"/>
      <c r="CJ63" s="121"/>
      <c r="CR63" s="121"/>
      <c r="CX63" s="121"/>
      <c r="DJ63" s="253">
        <v>1293</v>
      </c>
      <c r="DK63" s="253">
        <v>2045.684</v>
      </c>
      <c r="DL63" s="246"/>
      <c r="DN63" s="253">
        <v>12.94</v>
      </c>
      <c r="DO63" s="253">
        <v>12.94</v>
      </c>
      <c r="DP63" s="244">
        <v>19.07768366483743</v>
      </c>
      <c r="DQ63" s="244"/>
      <c r="DR63" s="244"/>
      <c r="DS63" s="166">
        <v>2.94</v>
      </c>
      <c r="DT63" s="244">
        <v>2.94</v>
      </c>
      <c r="DU63" s="215"/>
      <c r="DV63" s="244"/>
      <c r="DW63" s="224">
        <v>16235</v>
      </c>
      <c r="DX63" s="225">
        <v>10821.695</v>
      </c>
      <c r="DY63" s="253">
        <v>10.28804334499228</v>
      </c>
      <c r="DZ63" s="253">
        <v>1500.2270901185072</v>
      </c>
      <c r="EA63" s="253">
        <v>2143.5891631887953</v>
      </c>
      <c r="EB63" s="253">
        <v>0.34993344710858099</v>
      </c>
      <c r="EC63" s="253">
        <v>0.53102710413694698</v>
      </c>
      <c r="ED63" s="253">
        <v>0.27994675768686478</v>
      </c>
      <c r="EK63" s="220">
        <v>4.2</v>
      </c>
      <c r="EL63" s="254">
        <v>6.1921384383552711</v>
      </c>
      <c r="EM63" s="253">
        <v>600.76</v>
      </c>
      <c r="EN63" s="253">
        <v>1769.4870000000001</v>
      </c>
      <c r="EO63" s="248">
        <v>6.6521398334270048</v>
      </c>
      <c r="FA63" s="100">
        <v>6.6500587651611234</v>
      </c>
      <c r="FB63" s="100">
        <v>2.0116393644393731</v>
      </c>
      <c r="FC63" s="377">
        <v>429030</v>
      </c>
      <c r="FD63" s="377">
        <v>237200</v>
      </c>
    </row>
    <row r="64" spans="1:162" ht="14">
      <c r="AP64" s="471">
        <v>34.04</v>
      </c>
      <c r="AQ64" s="471">
        <v>22.63</v>
      </c>
      <c r="AR64" s="471">
        <v>8.86</v>
      </c>
      <c r="AS64" s="471">
        <v>5.87</v>
      </c>
      <c r="AT64" s="471">
        <v>2.2400000000000002</v>
      </c>
      <c r="AU64" s="471">
        <v>1.49</v>
      </c>
      <c r="AV64" s="471">
        <v>0.59</v>
      </c>
      <c r="AW64" s="471">
        <v>111999</v>
      </c>
      <c r="AX64" s="471">
        <v>22363.84</v>
      </c>
      <c r="AY64" s="253">
        <v>3285058.7395992815</v>
      </c>
      <c r="AZ64" s="240">
        <v>22.400000000000002</v>
      </c>
      <c r="BA64" s="471">
        <v>6.1</v>
      </c>
      <c r="BB64" s="471">
        <v>1.4</v>
      </c>
      <c r="BC64" s="471">
        <v>0.31</v>
      </c>
      <c r="BD64" s="216"/>
      <c r="BE64" s="216"/>
      <c r="BF64" s="471">
        <v>75798.34</v>
      </c>
      <c r="BG64" s="471">
        <v>28341</v>
      </c>
      <c r="BH64" s="253">
        <v>2674.5118379732544</v>
      </c>
      <c r="BI64" s="252"/>
      <c r="CJ64" s="121"/>
      <c r="CR64" s="121"/>
      <c r="DJ64" s="253">
        <v>1422</v>
      </c>
      <c r="DK64" s="253">
        <v>2102.42</v>
      </c>
      <c r="DL64" s="246"/>
      <c r="DN64" s="253">
        <v>12.18</v>
      </c>
      <c r="DO64" s="253">
        <v>12.18</v>
      </c>
      <c r="DP64" s="244">
        <v>17.957201471230285</v>
      </c>
      <c r="DQ64" s="244"/>
      <c r="DR64" s="244"/>
      <c r="DS64" s="166">
        <v>2.59</v>
      </c>
      <c r="DT64" s="244">
        <v>2.59</v>
      </c>
      <c r="DU64" s="215"/>
      <c r="DV64" s="244"/>
      <c r="DW64" s="224">
        <v>18686</v>
      </c>
      <c r="DX64" s="225">
        <v>11152.04</v>
      </c>
      <c r="DY64" s="253">
        <v>8.1131082368537726</v>
      </c>
      <c r="DZ64" s="253">
        <v>1675.5678781639949</v>
      </c>
      <c r="EA64" s="253">
        <v>2674.5118379732544</v>
      </c>
      <c r="EB64" s="253">
        <v>0.31324742227234648</v>
      </c>
      <c r="EC64" s="253">
        <v>0.50958495073156196</v>
      </c>
      <c r="ED64" s="253">
        <v>0.2505979378178772</v>
      </c>
      <c r="EK64" s="220">
        <v>4.18</v>
      </c>
      <c r="EL64" s="254">
        <v>6.1626520648392926</v>
      </c>
      <c r="EM64" s="253">
        <v>684.48</v>
      </c>
      <c r="EN64" s="253">
        <v>1848.4580000000001</v>
      </c>
      <c r="EO64" s="248">
        <v>5.7873924449523857</v>
      </c>
      <c r="FA64" s="362">
        <v>7.2387306753516558</v>
      </c>
      <c r="FB64" s="362">
        <v>2.2522191989729148</v>
      </c>
      <c r="FC64" s="377">
        <v>452361</v>
      </c>
      <c r="FD64" s="377">
        <v>242800</v>
      </c>
    </row>
    <row r="65" spans="42:160" ht="14">
      <c r="AP65" s="471">
        <v>34.049999999999997</v>
      </c>
      <c r="AQ65" s="471">
        <v>22.73</v>
      </c>
      <c r="AR65" s="471">
        <v>9.0299999999999994</v>
      </c>
      <c r="AS65" s="471">
        <v>6.02</v>
      </c>
      <c r="AT65" s="471">
        <v>2.34</v>
      </c>
      <c r="AU65" s="471">
        <v>1.56</v>
      </c>
      <c r="AV65" s="471">
        <v>0.62</v>
      </c>
      <c r="AW65" s="471">
        <v>129935.6</v>
      </c>
      <c r="AX65" s="471">
        <v>22497.02</v>
      </c>
      <c r="AY65" s="253">
        <v>3788598.0618410795</v>
      </c>
      <c r="AZ65" s="240">
        <v>23.4</v>
      </c>
      <c r="BA65" s="471">
        <v>5.89</v>
      </c>
      <c r="BB65" s="471">
        <v>1.3</v>
      </c>
      <c r="BC65" s="471">
        <v>0.3</v>
      </c>
      <c r="BD65" s="216"/>
      <c r="BE65" s="216"/>
      <c r="BF65" s="471">
        <v>86839.28</v>
      </c>
      <c r="BG65" s="471">
        <v>28549</v>
      </c>
      <c r="BH65" s="253">
        <v>3041.7625836281481</v>
      </c>
      <c r="BI65" s="252"/>
      <c r="CJ65" s="121"/>
      <c r="CR65" s="121"/>
      <c r="DJ65" s="253">
        <v>1557</v>
      </c>
      <c r="DK65" s="253">
        <v>2163.268</v>
      </c>
      <c r="DL65" s="246"/>
      <c r="DN65" s="253"/>
      <c r="DO65" s="253"/>
      <c r="DP65" s="244"/>
      <c r="DQ65" s="244"/>
      <c r="DR65" s="244"/>
      <c r="DS65" s="166"/>
      <c r="DT65" s="244"/>
      <c r="DU65" s="215"/>
      <c r="DV65" s="244"/>
      <c r="DW65" s="224">
        <v>21032.166669999999</v>
      </c>
      <c r="DX65" s="225">
        <v>11505.447</v>
      </c>
      <c r="DY65" s="246"/>
      <c r="DZ65" s="253">
        <v>1828.0182134601114</v>
      </c>
      <c r="EA65" s="253">
        <v>3041.7625836281481</v>
      </c>
      <c r="EB65" s="253">
        <v>0.30048666902853594</v>
      </c>
      <c r="EC65" s="253">
        <v>0.480227612369238</v>
      </c>
      <c r="ED65" s="253">
        <v>0.24038933522282882</v>
      </c>
      <c r="EK65" s="220">
        <v>3.92</v>
      </c>
      <c r="EL65" s="254">
        <v>5.7793292091315855</v>
      </c>
      <c r="EM65" s="253">
        <v>753.48</v>
      </c>
      <c r="EN65" s="253">
        <v>1920.0889999999999</v>
      </c>
      <c r="EO65" s="248">
        <v>5.0572115733846328</v>
      </c>
      <c r="FA65" s="362">
        <v>7.2666438716055186</v>
      </c>
      <c r="FB65" s="362">
        <v>2.1613233293111116</v>
      </c>
      <c r="FC65" s="377">
        <v>486661</v>
      </c>
      <c r="FD65" s="377">
        <v>248000</v>
      </c>
    </row>
    <row r="66" spans="42:160" ht="14">
      <c r="AP66" s="471">
        <v>31.89</v>
      </c>
      <c r="AQ66" s="471">
        <v>20.88</v>
      </c>
      <c r="AR66" s="471">
        <v>7.9</v>
      </c>
      <c r="AS66" s="471">
        <v>5.18</v>
      </c>
      <c r="AT66" s="471">
        <v>1.98</v>
      </c>
      <c r="AU66" s="471">
        <v>1.32</v>
      </c>
      <c r="AV66" s="471">
        <v>0.53</v>
      </c>
      <c r="AW66" s="471">
        <v>147065.60000000001</v>
      </c>
      <c r="AX66" s="471">
        <v>22709.25</v>
      </c>
      <c r="AY66" s="253">
        <v>4247991.8878518669</v>
      </c>
      <c r="AZ66" s="240">
        <v>19.8</v>
      </c>
      <c r="BA66" s="471">
        <v>5.93</v>
      </c>
      <c r="BB66" s="471">
        <v>1.27</v>
      </c>
      <c r="BC66" s="471">
        <v>0.28000000000000003</v>
      </c>
      <c r="BD66" s="216"/>
      <c r="BE66" s="216"/>
      <c r="BF66" s="471">
        <v>95587.77</v>
      </c>
      <c r="BG66" s="471">
        <v>28892</v>
      </c>
      <c r="BH66" s="253">
        <v>3308.4511283400248</v>
      </c>
      <c r="BI66" s="252"/>
      <c r="CJ66" s="121"/>
      <c r="CR66" s="121"/>
      <c r="DJ66" s="253">
        <v>1669</v>
      </c>
      <c r="DK66" s="253">
        <v>2221.904</v>
      </c>
      <c r="DL66" s="246"/>
      <c r="DN66" s="253"/>
      <c r="DO66" s="253"/>
      <c r="DP66" s="244"/>
      <c r="DQ66" s="244"/>
      <c r="DR66" s="244"/>
      <c r="DS66" s="166"/>
      <c r="DT66" s="244"/>
      <c r="DU66" s="215"/>
      <c r="DV66" s="244"/>
      <c r="DW66" s="224">
        <v>24415.666669999999</v>
      </c>
      <c r="DX66" s="225">
        <v>11862.677</v>
      </c>
      <c r="DY66" s="246"/>
      <c r="DZ66" s="253">
        <v>2058.1919806128076</v>
      </c>
      <c r="EA66" s="253">
        <v>3308.4511283400248</v>
      </c>
      <c r="EB66" s="253">
        <v>0.31105068516539952</v>
      </c>
      <c r="EC66" s="253">
        <v>0.43830631822692701</v>
      </c>
      <c r="ED66" s="253">
        <v>0.24884054813231959</v>
      </c>
      <c r="EK66" s="220">
        <v>3.83</v>
      </c>
      <c r="EL66" s="254">
        <v>5.6466405283096872</v>
      </c>
      <c r="EM66" s="253">
        <v>893.32</v>
      </c>
      <c r="EN66" s="253">
        <v>1976.6</v>
      </c>
      <c r="EO66" s="248">
        <v>5.231934718791873</v>
      </c>
      <c r="FA66" s="362">
        <v>6.1761411989057935</v>
      </c>
      <c r="FB66" s="362">
        <v>1.8961854072605175</v>
      </c>
      <c r="FC66" s="377">
        <v>558243</v>
      </c>
      <c r="FD66" s="377">
        <v>253600</v>
      </c>
    </row>
    <row r="67" spans="42:160" ht="14">
      <c r="AP67" s="471">
        <v>32.93</v>
      </c>
      <c r="AQ67" s="471">
        <v>22.13</v>
      </c>
      <c r="AR67" s="471">
        <v>9.02</v>
      </c>
      <c r="AS67" s="471">
        <v>6.11</v>
      </c>
      <c r="AT67" s="471">
        <v>2.44</v>
      </c>
      <c r="AU67" s="471">
        <v>1.63</v>
      </c>
      <c r="AV67" s="471">
        <v>0.65</v>
      </c>
      <c r="AW67" s="471">
        <v>173303.9</v>
      </c>
      <c r="AX67" s="471">
        <v>22938.93</v>
      </c>
      <c r="AY67" s="253">
        <v>4955763.2519171555</v>
      </c>
      <c r="AZ67" s="240">
        <v>24.4</v>
      </c>
      <c r="BA67" s="471">
        <v>5.72</v>
      </c>
      <c r="BB67" s="471">
        <v>1.24</v>
      </c>
      <c r="BC67" s="471">
        <v>0.28000000000000003</v>
      </c>
      <c r="BD67" s="216"/>
      <c r="BE67" s="216"/>
      <c r="BF67" s="471">
        <v>109615.4</v>
      </c>
      <c r="BG67" s="471">
        <v>29076</v>
      </c>
      <c r="BH67" s="253">
        <v>3769.9614802586325</v>
      </c>
      <c r="BI67" s="252"/>
      <c r="CJ67" s="121"/>
      <c r="CR67" s="121"/>
      <c r="DJ67" s="253">
        <v>1781</v>
      </c>
      <c r="DK67" s="253">
        <v>2273.9229999999998</v>
      </c>
      <c r="DL67" s="246"/>
      <c r="DN67" s="253">
        <v>10.35</v>
      </c>
      <c r="DO67" s="253">
        <v>10.35</v>
      </c>
      <c r="DP67" s="244">
        <v>15.259198294518345</v>
      </c>
      <c r="DQ67" s="244"/>
      <c r="DR67" s="244"/>
      <c r="DS67" s="166"/>
      <c r="DT67" s="244"/>
      <c r="DU67" s="215"/>
      <c r="DV67" s="244"/>
      <c r="DW67" s="224">
        <v>26732.666669999999</v>
      </c>
      <c r="DX67" s="225">
        <v>12227.441000000001</v>
      </c>
      <c r="DY67" s="246"/>
      <c r="DZ67" s="253">
        <v>2186.2846584170798</v>
      </c>
      <c r="EA67" s="253">
        <v>3769.9614802586325</v>
      </c>
      <c r="EB67" s="253">
        <v>0.28996114016887686</v>
      </c>
      <c r="EC67" s="253">
        <v>0.41978665551139899</v>
      </c>
      <c r="ED67" s="253">
        <v>0.23196891213510151</v>
      </c>
      <c r="EK67" s="220">
        <v>3.63</v>
      </c>
      <c r="EL67" s="254">
        <v>5.3517767931499121</v>
      </c>
      <c r="EM67" s="253">
        <v>1010.16</v>
      </c>
      <c r="EN67" s="253">
        <v>2035.7080000000001</v>
      </c>
      <c r="EO67" s="248">
        <v>4.7779807571717248</v>
      </c>
      <c r="FA67" s="362">
        <v>6.0456497888566005</v>
      </c>
      <c r="FB67" s="362">
        <v>1.8053649086470542</v>
      </c>
      <c r="FC67" s="377">
        <v>597086</v>
      </c>
      <c r="FD67" s="377">
        <v>259200</v>
      </c>
    </row>
    <row r="68" spans="42:160" ht="14">
      <c r="AP68" s="471">
        <v>32.57</v>
      </c>
      <c r="AQ68" s="471">
        <v>21.96</v>
      </c>
      <c r="AR68" s="471">
        <v>9.0299999999999994</v>
      </c>
      <c r="AS68" s="471">
        <v>6.14</v>
      </c>
      <c r="AT68" s="471">
        <v>2.4700000000000002</v>
      </c>
      <c r="AU68" s="471">
        <v>1.66</v>
      </c>
      <c r="AV68" s="471">
        <v>0.67</v>
      </c>
      <c r="AW68" s="471">
        <v>197848.1</v>
      </c>
      <c r="AX68" s="471">
        <v>23186.240000000002</v>
      </c>
      <c r="AY68" s="253">
        <v>5597278.6502554966</v>
      </c>
      <c r="AZ68" s="240">
        <v>24.700000000000003</v>
      </c>
      <c r="BA68" s="471">
        <v>5.93</v>
      </c>
      <c r="BB68" s="471">
        <v>1.3</v>
      </c>
      <c r="BC68" s="471">
        <v>0.31</v>
      </c>
      <c r="BD68" s="216"/>
      <c r="BE68" s="216"/>
      <c r="BF68" s="471">
        <v>129022.6</v>
      </c>
      <c r="BG68" s="471">
        <v>29390</v>
      </c>
      <c r="BH68" s="253">
        <v>4390.0170125893164</v>
      </c>
      <c r="BI68" s="252"/>
      <c r="CJ68" s="121"/>
      <c r="CR68" s="121"/>
      <c r="DJ68" s="253">
        <v>2128.4371999999998</v>
      </c>
      <c r="DK68" s="253">
        <v>2324.6320000000001</v>
      </c>
      <c r="DL68" s="246"/>
      <c r="DN68" s="253">
        <v>9.93</v>
      </c>
      <c r="DO68" s="253">
        <v>9.93</v>
      </c>
      <c r="DP68" s="244">
        <v>14.639984450682819</v>
      </c>
      <c r="DQ68" s="244"/>
      <c r="DR68" s="244"/>
      <c r="DS68" s="166"/>
      <c r="DT68" s="244"/>
      <c r="DU68" s="215"/>
      <c r="DV68" s="244"/>
      <c r="DW68" s="224">
        <v>31991</v>
      </c>
      <c r="DX68" s="225">
        <v>12605.198</v>
      </c>
      <c r="DY68" s="246"/>
      <c r="DZ68" s="253">
        <v>2537.9212607370387</v>
      </c>
      <c r="EA68" s="253">
        <v>4390.0170125893164</v>
      </c>
      <c r="EB68" s="253">
        <v>0.28905597102004438</v>
      </c>
      <c r="EC68" s="253">
        <v>0.40573302200804801</v>
      </c>
      <c r="ED68" s="253">
        <v>0.23124477681603556</v>
      </c>
      <c r="EK68" s="220">
        <v>4.12</v>
      </c>
      <c r="EL68" s="254">
        <v>6.0741929442913607</v>
      </c>
      <c r="EM68" s="253">
        <v>1010.16</v>
      </c>
      <c r="EN68" s="253">
        <v>2096.712</v>
      </c>
      <c r="EO68" s="248">
        <v>4.5214985869799218</v>
      </c>
      <c r="FA68" s="362">
        <v>5.6110146536156691</v>
      </c>
      <c r="FB68" s="362">
        <v>1.6590753855709965</v>
      </c>
      <c r="FC68" s="377">
        <v>646268</v>
      </c>
      <c r="FD68" s="377">
        <v>265600</v>
      </c>
    </row>
    <row r="69" spans="42:160" ht="14">
      <c r="AP69" s="471">
        <v>31.6</v>
      </c>
      <c r="AQ69" s="471">
        <v>20.99</v>
      </c>
      <c r="AR69" s="471">
        <v>8.31</v>
      </c>
      <c r="AS69" s="471">
        <v>5.57</v>
      </c>
      <c r="AT69" s="471">
        <v>2.19</v>
      </c>
      <c r="AU69" s="471">
        <v>1.46</v>
      </c>
      <c r="AV69" s="471">
        <v>0.57999999999999996</v>
      </c>
      <c r="AW69" s="471">
        <v>224634.4</v>
      </c>
      <c r="AX69" s="471">
        <v>23457.37</v>
      </c>
      <c r="AY69" s="253">
        <v>6281629.488761954</v>
      </c>
      <c r="AZ69" s="240">
        <v>21.9</v>
      </c>
      <c r="BA69" s="471"/>
      <c r="BB69" s="471"/>
      <c r="BC69" s="471"/>
      <c r="BD69" s="216"/>
      <c r="BE69" s="216"/>
      <c r="BF69" s="471">
        <v>148087.20000000001</v>
      </c>
      <c r="BG69" s="471">
        <v>29704</v>
      </c>
      <c r="BH69" s="253">
        <v>4985.4295717748455</v>
      </c>
      <c r="BI69" s="252"/>
      <c r="CJ69" s="121"/>
      <c r="CR69" s="121"/>
      <c r="DJ69" s="253">
        <v>2608.8536899999999</v>
      </c>
      <c r="DK69" s="253">
        <v>2430.9679999999998</v>
      </c>
      <c r="DL69" s="246"/>
      <c r="DN69" s="253">
        <v>10.89</v>
      </c>
      <c r="DO69" s="253">
        <v>10.89</v>
      </c>
      <c r="DP69" s="244">
        <v>16.055330379449739</v>
      </c>
      <c r="DQ69" s="244"/>
      <c r="DR69" s="244"/>
      <c r="DS69" s="166">
        <v>2.48</v>
      </c>
      <c r="DT69" s="244">
        <v>2.48</v>
      </c>
      <c r="DU69" s="215"/>
      <c r="DV69" s="244"/>
      <c r="DW69" s="224">
        <v>39202.333330000001</v>
      </c>
      <c r="DX69" s="225">
        <v>12999.668</v>
      </c>
      <c r="DY69" s="253">
        <v>7.5006474997204657</v>
      </c>
      <c r="DZ69" s="253">
        <v>3015.6411171423761</v>
      </c>
      <c r="EA69" s="253">
        <v>4985.4295717748455</v>
      </c>
      <c r="EB69" s="253">
        <v>0.30244546369840586</v>
      </c>
      <c r="EC69" s="253">
        <v>0.43077744864759898</v>
      </c>
      <c r="ED69" s="253">
        <v>0.24195637095872471</v>
      </c>
      <c r="EK69" s="220">
        <v>3.15</v>
      </c>
      <c r="EL69" s="254">
        <v>4.6441038287664531</v>
      </c>
      <c r="EM69" s="253">
        <v>1237.4000000000001</v>
      </c>
      <c r="EN69" s="253">
        <v>2160.2910000000002</v>
      </c>
      <c r="EO69" s="248">
        <v>3.6191436697180284</v>
      </c>
      <c r="FA69" s="362">
        <v>4.7779777638690479</v>
      </c>
      <c r="FB69" s="362">
        <v>1.3913268655330169</v>
      </c>
      <c r="FC69" s="377">
        <v>774795</v>
      </c>
      <c r="FD69" s="377">
        <v>271600</v>
      </c>
    </row>
    <row r="70" spans="42:160" ht="14">
      <c r="AP70" s="471">
        <v>30.96</v>
      </c>
      <c r="AQ70" s="471">
        <v>20.22</v>
      </c>
      <c r="AR70" s="471">
        <v>7.64</v>
      </c>
      <c r="AS70" s="471">
        <v>5.01</v>
      </c>
      <c r="AT70" s="471">
        <v>1.93</v>
      </c>
      <c r="AU70" s="471">
        <v>1.29</v>
      </c>
      <c r="AV70" s="471">
        <v>0.52</v>
      </c>
      <c r="AW70" s="471">
        <v>254469.3</v>
      </c>
      <c r="AX70" s="471">
        <v>23749.61</v>
      </c>
      <c r="AY70" s="253">
        <v>7028364.6182021508</v>
      </c>
      <c r="AZ70" s="240">
        <v>19.3</v>
      </c>
      <c r="BA70" s="471">
        <v>6.67</v>
      </c>
      <c r="BB70" s="471">
        <v>1.53</v>
      </c>
      <c r="BC70" s="471"/>
      <c r="BD70" s="216"/>
      <c r="BE70" s="216"/>
      <c r="BF70" s="471">
        <v>159543.79999999999</v>
      </c>
      <c r="BG70" s="471">
        <v>30018</v>
      </c>
      <c r="BH70" s="253">
        <v>5314.9377040442405</v>
      </c>
      <c r="BI70" s="252"/>
      <c r="CJ70" s="121"/>
      <c r="CR70" s="121"/>
      <c r="DJ70" s="253">
        <v>3319.10142</v>
      </c>
      <c r="DK70" s="253">
        <v>2535.0819999999999</v>
      </c>
      <c r="DL70" s="246"/>
      <c r="DN70" s="253">
        <v>11.35</v>
      </c>
      <c r="DO70" s="253">
        <v>11.35</v>
      </c>
      <c r="DP70" s="244">
        <v>16.733516970317218</v>
      </c>
      <c r="DQ70" s="244"/>
      <c r="DR70" s="244"/>
      <c r="DS70" s="166"/>
      <c r="DT70" s="244"/>
      <c r="DU70" s="215"/>
      <c r="DV70" s="244"/>
      <c r="DW70" s="224">
        <v>45572</v>
      </c>
      <c r="DX70" s="225">
        <v>13341.934999999999</v>
      </c>
      <c r="DY70" s="246"/>
      <c r="DZ70" s="253">
        <v>3415.6964488284498</v>
      </c>
      <c r="EA70" s="253">
        <v>5314.9377040442405</v>
      </c>
      <c r="EB70" s="253">
        <v>0.32132986678558617</v>
      </c>
      <c r="EC70" s="253">
        <v>0.45261576971214001</v>
      </c>
      <c r="ED70" s="253">
        <v>0.25706389342846891</v>
      </c>
      <c r="FA70" s="362">
        <v>4.3860382050970355</v>
      </c>
      <c r="FB70" s="362">
        <v>1.2111693075442631</v>
      </c>
      <c r="FC70" s="377">
        <v>901649</v>
      </c>
      <c r="FD70" s="377">
        <v>276800</v>
      </c>
    </row>
    <row r="71" spans="42:160" ht="14">
      <c r="AP71" s="471">
        <v>30.45</v>
      </c>
      <c r="AQ71" s="471">
        <v>19.850000000000001</v>
      </c>
      <c r="AR71" s="471">
        <v>7.45</v>
      </c>
      <c r="AS71" s="471">
        <v>4.88</v>
      </c>
      <c r="AT71" s="471">
        <v>1.86</v>
      </c>
      <c r="AU71" s="471">
        <v>1.23</v>
      </c>
      <c r="AV71" s="471">
        <v>0.49</v>
      </c>
      <c r="AW71" s="471">
        <v>293110.5</v>
      </c>
      <c r="AX71" s="471">
        <v>24042.66</v>
      </c>
      <c r="AY71" s="253">
        <v>7996947.269915225</v>
      </c>
      <c r="AZ71" s="240">
        <v>18.600000000000001</v>
      </c>
      <c r="BA71" s="471">
        <v>6.85</v>
      </c>
      <c r="BB71" s="471">
        <v>1.61</v>
      </c>
      <c r="BC71" s="471"/>
      <c r="BD71" s="216"/>
      <c r="BE71" s="216"/>
      <c r="BF71" s="471">
        <v>175340.4</v>
      </c>
      <c r="BG71" s="471">
        <v>30484</v>
      </c>
      <c r="BH71" s="253">
        <v>5751.8829549927832</v>
      </c>
      <c r="BI71" s="252"/>
      <c r="CJ71" s="121"/>
      <c r="CR71" s="121"/>
      <c r="DJ71" s="253">
        <v>3845.63789</v>
      </c>
      <c r="DK71" s="253">
        <v>2622.8159999999998</v>
      </c>
      <c r="DL71" s="246"/>
      <c r="DN71" s="253">
        <v>12</v>
      </c>
      <c r="DO71" s="253">
        <v>12</v>
      </c>
      <c r="DP71" s="244">
        <v>17.691824109586488</v>
      </c>
      <c r="DQ71" s="244"/>
      <c r="DR71" s="244"/>
      <c r="DS71" s="166">
        <v>3.12</v>
      </c>
      <c r="DT71" s="244">
        <v>3.12</v>
      </c>
      <c r="DU71" s="215"/>
      <c r="DV71" s="244"/>
      <c r="DW71" s="224">
        <v>53670</v>
      </c>
      <c r="DX71" s="225">
        <v>13697.799000000001</v>
      </c>
      <c r="DY71" s="253">
        <v>10.626625228711276</v>
      </c>
      <c r="DZ71" s="253">
        <v>3918.1477257769657</v>
      </c>
      <c r="EA71" s="253">
        <v>5751.8829549927832</v>
      </c>
      <c r="EB71" s="253">
        <v>0.3405969624586947</v>
      </c>
      <c r="EC71" s="253">
        <v>0.44520513465894801</v>
      </c>
      <c r="ED71" s="253">
        <v>0.27247756996695577</v>
      </c>
      <c r="FA71" s="362">
        <v>4.5064533012439361</v>
      </c>
      <c r="FB71" s="362">
        <v>1.3318993379788799</v>
      </c>
      <c r="FC71" s="377">
        <v>993125</v>
      </c>
      <c r="FD71" s="377">
        <v>283200</v>
      </c>
    </row>
    <row r="72" spans="42:160" ht="14">
      <c r="AP72" s="471">
        <v>32.04</v>
      </c>
      <c r="AQ72" s="471">
        <v>21.12</v>
      </c>
      <c r="AR72" s="471">
        <v>8.1999999999999993</v>
      </c>
      <c r="AS72" s="471">
        <v>5.46</v>
      </c>
      <c r="AT72" s="471">
        <v>2.1</v>
      </c>
      <c r="AU72" s="471">
        <v>1.38</v>
      </c>
      <c r="AV72" s="471">
        <v>0.53</v>
      </c>
      <c r="AW72" s="471">
        <v>330884.90000000002</v>
      </c>
      <c r="AX72" s="471">
        <v>24282.959999999999</v>
      </c>
      <c r="AY72" s="253">
        <v>8938212.9011166692</v>
      </c>
      <c r="AZ72" s="240">
        <v>21</v>
      </c>
      <c r="BA72" s="471">
        <v>6.83</v>
      </c>
      <c r="BB72" s="471">
        <v>1.58</v>
      </c>
      <c r="BC72" s="471"/>
      <c r="BD72" s="216"/>
      <c r="BE72" s="216"/>
      <c r="BF72" s="471">
        <v>188571.8</v>
      </c>
      <c r="BG72" s="471">
        <v>30950</v>
      </c>
      <c r="BH72" s="253">
        <v>6092.788368336026</v>
      </c>
      <c r="BI72" s="252"/>
      <c r="CJ72" s="121"/>
      <c r="CR72" s="121"/>
      <c r="DJ72" s="253">
        <v>4656.5809200000003</v>
      </c>
      <c r="DK72" s="253">
        <v>2740.4969999999998</v>
      </c>
      <c r="DL72" s="246"/>
      <c r="DN72" s="253">
        <v>11.34</v>
      </c>
      <c r="DO72" s="253">
        <v>11.34</v>
      </c>
      <c r="DP72" s="244">
        <v>16.718773783559232</v>
      </c>
      <c r="DQ72" s="244"/>
      <c r="DR72" s="244"/>
      <c r="DS72" s="166">
        <v>3.03</v>
      </c>
      <c r="DT72" s="244">
        <v>3.03</v>
      </c>
      <c r="DU72" s="215">
        <v>0.9</v>
      </c>
      <c r="DV72" s="244">
        <v>0.9</v>
      </c>
      <c r="DW72" s="224">
        <v>63542.5</v>
      </c>
      <c r="DX72" s="225">
        <v>14061.021000000001</v>
      </c>
      <c r="DY72" s="253">
        <v>11.236834392579155</v>
      </c>
      <c r="DZ72" s="253">
        <v>4519.0530616517817</v>
      </c>
      <c r="EA72" s="253">
        <v>6092.788368336026</v>
      </c>
      <c r="EB72" s="253">
        <v>0.37085262021713383</v>
      </c>
      <c r="EC72" s="253">
        <v>0.42506839094752502</v>
      </c>
      <c r="ED72" s="253">
        <v>0.29668209617370705</v>
      </c>
      <c r="FA72" s="362">
        <v>6.4589201790228969</v>
      </c>
      <c r="FB72" s="362">
        <v>1.8307651646082932</v>
      </c>
      <c r="FC72" s="377">
        <v>1165850</v>
      </c>
      <c r="FD72" s="377">
        <v>289200</v>
      </c>
    </row>
    <row r="73" spans="42:160" ht="14">
      <c r="AP73" s="471">
        <v>32.14</v>
      </c>
      <c r="AQ73" s="471">
        <v>21.17</v>
      </c>
      <c r="AR73" s="471">
        <v>8.23</v>
      </c>
      <c r="AS73" s="471">
        <v>5.48</v>
      </c>
      <c r="AT73" s="471">
        <v>2.12</v>
      </c>
      <c r="AU73" s="471">
        <v>1.4</v>
      </c>
      <c r="AV73" s="471">
        <v>0.54</v>
      </c>
      <c r="AW73" s="471">
        <v>355824.3</v>
      </c>
      <c r="AX73" s="471">
        <v>24572.25</v>
      </c>
      <c r="AY73" s="253">
        <v>9498741.0739797931</v>
      </c>
      <c r="AZ73" s="240">
        <v>21.200000000000003</v>
      </c>
      <c r="BA73" s="471">
        <v>7.16</v>
      </c>
      <c r="BB73" s="471">
        <v>1.67</v>
      </c>
      <c r="BC73" s="471"/>
      <c r="BD73" s="216"/>
      <c r="BE73" s="216"/>
      <c r="BF73" s="471">
        <v>203538</v>
      </c>
      <c r="BG73" s="471">
        <v>31416</v>
      </c>
      <c r="BH73" s="253">
        <v>6478.8006111535524</v>
      </c>
      <c r="BI73" s="252"/>
      <c r="CJ73" s="121"/>
      <c r="CR73" s="121"/>
      <c r="DJ73" s="253">
        <v>4772.6495500000001</v>
      </c>
      <c r="DK73" s="253">
        <v>2866.415</v>
      </c>
      <c r="DL73" s="246"/>
      <c r="DN73" s="253">
        <v>11.3</v>
      </c>
      <c r="DO73" s="253">
        <v>11.3</v>
      </c>
      <c r="DP73" s="244">
        <v>16.659801036527277</v>
      </c>
      <c r="DQ73" s="244"/>
      <c r="DR73" s="244"/>
      <c r="DS73" s="166">
        <v>2.91</v>
      </c>
      <c r="DT73" s="244">
        <v>2.91</v>
      </c>
      <c r="DU73" s="215">
        <v>0.8</v>
      </c>
      <c r="DV73" s="244">
        <v>0.8</v>
      </c>
      <c r="DW73" s="224">
        <v>76267.333329999994</v>
      </c>
      <c r="DX73" s="225">
        <v>14422.794</v>
      </c>
      <c r="DY73" s="253">
        <v>11.875654111934315</v>
      </c>
      <c r="DZ73" s="253">
        <v>5287.97217307548</v>
      </c>
      <c r="EA73" s="253">
        <v>6478.8006111535524</v>
      </c>
      <c r="EB73" s="253">
        <v>0.4080980794479146</v>
      </c>
      <c r="EC73" s="253">
        <v>0.42353231376418399</v>
      </c>
      <c r="ED73" s="253">
        <v>0.32647846355833171</v>
      </c>
      <c r="FA73" s="362">
        <v>6.3910128414361242</v>
      </c>
      <c r="FB73" s="362">
        <v>1.8817831566373544</v>
      </c>
      <c r="FC73" s="377">
        <v>1295126</v>
      </c>
      <c r="FD73" s="377">
        <v>295600</v>
      </c>
    </row>
    <row r="74" spans="42:160" ht="14">
      <c r="AP74" s="471">
        <v>32.58</v>
      </c>
      <c r="AQ74" s="471">
        <v>21.53</v>
      </c>
      <c r="AR74" s="471">
        <v>8.42</v>
      </c>
      <c r="AS74" s="471">
        <v>5.63</v>
      </c>
      <c r="AT74" s="471">
        <v>2.1800000000000002</v>
      </c>
      <c r="AU74" s="471">
        <v>1.44</v>
      </c>
      <c r="AV74" s="471">
        <v>0.56000000000000005</v>
      </c>
      <c r="AW74" s="471">
        <v>383816.4</v>
      </c>
      <c r="AX74" s="471">
        <v>25143.73</v>
      </c>
      <c r="AY74" s="253">
        <v>10013114.772342848</v>
      </c>
      <c r="AZ74" s="240">
        <v>21.8</v>
      </c>
      <c r="BA74" s="471">
        <v>7.4</v>
      </c>
      <c r="BB74" s="471">
        <v>1.82</v>
      </c>
      <c r="BC74" s="471"/>
      <c r="BD74" s="216"/>
      <c r="BE74" s="216"/>
      <c r="BF74" s="471">
        <v>232961.4</v>
      </c>
      <c r="BG74" s="471">
        <v>31742.74</v>
      </c>
      <c r="BH74" s="253">
        <v>7339.045085584924</v>
      </c>
      <c r="BI74" s="252"/>
      <c r="CJ74" s="121"/>
      <c r="CR74" s="121"/>
      <c r="DN74" s="253">
        <v>10.64</v>
      </c>
      <c r="DO74" s="253">
        <v>10.64</v>
      </c>
      <c r="DP74" s="244">
        <v>15.68675071050002</v>
      </c>
      <c r="DQ74" s="244"/>
      <c r="DR74" s="244"/>
      <c r="DS74" s="166">
        <v>2.68</v>
      </c>
      <c r="DT74" s="244">
        <v>2.68</v>
      </c>
      <c r="DU74" s="215"/>
      <c r="DV74" s="244"/>
      <c r="DW74" s="224">
        <v>86910.666670000006</v>
      </c>
      <c r="DX74" s="225">
        <v>14777.289000000001</v>
      </c>
      <c r="DY74" s="253">
        <v>10.738498407283387</v>
      </c>
      <c r="DZ74" s="253">
        <v>5881.3674598906473</v>
      </c>
      <c r="EA74" s="253">
        <v>7339.045085584924</v>
      </c>
      <c r="EB74" s="253">
        <v>0.40069023907773832</v>
      </c>
      <c r="EC74" s="253">
        <v>0.39107763615295499</v>
      </c>
      <c r="ED74" s="253">
        <v>0.3205521912621907</v>
      </c>
      <c r="FA74" s="362">
        <v>8.2424897603607032</v>
      </c>
      <c r="FB74" s="362">
        <v>2.4484950288793734</v>
      </c>
      <c r="FC74" s="377">
        <v>1442931</v>
      </c>
      <c r="FD74" s="377">
        <v>302000</v>
      </c>
    </row>
    <row r="75" spans="42:160" ht="14">
      <c r="AP75" s="471">
        <v>33</v>
      </c>
      <c r="AQ75" s="471">
        <v>21.92</v>
      </c>
      <c r="AR75" s="471">
        <v>8.7100000000000009</v>
      </c>
      <c r="AS75" s="471">
        <v>5.87</v>
      </c>
      <c r="AT75" s="471">
        <v>2.31</v>
      </c>
      <c r="AU75" s="471">
        <v>1.54</v>
      </c>
      <c r="AV75" s="471">
        <v>0.61</v>
      </c>
      <c r="AW75" s="471">
        <v>404021.8</v>
      </c>
      <c r="AX75" s="471">
        <v>25534.33</v>
      </c>
      <c r="AY75" s="253">
        <v>10379004.573944176</v>
      </c>
      <c r="AZ75" s="240">
        <v>23.1</v>
      </c>
      <c r="BA75" s="471">
        <v>7.55</v>
      </c>
      <c r="BB75" s="471">
        <v>1.86</v>
      </c>
      <c r="BC75" s="471"/>
      <c r="BD75" s="216"/>
      <c r="BE75" s="216"/>
      <c r="BF75" s="471">
        <v>257495.5</v>
      </c>
      <c r="BG75" s="471">
        <v>31998.38</v>
      </c>
      <c r="BH75" s="253">
        <v>8047.1417615516784</v>
      </c>
      <c r="BI75" s="252"/>
      <c r="CJ75" s="121"/>
      <c r="CR75" s="121"/>
      <c r="DN75" s="253">
        <v>10.35</v>
      </c>
      <c r="DO75" s="253">
        <v>10.35</v>
      </c>
      <c r="DP75" s="244">
        <v>15.259198294518345</v>
      </c>
      <c r="DQ75" s="244"/>
      <c r="DR75" s="244"/>
      <c r="DS75" s="166">
        <v>2.4900000000000002</v>
      </c>
      <c r="DT75" s="244">
        <v>2.4900000000000002</v>
      </c>
      <c r="DU75" s="215">
        <v>0.62</v>
      </c>
      <c r="DV75" s="244">
        <v>0.62</v>
      </c>
      <c r="DW75" s="224">
        <v>101402</v>
      </c>
      <c r="DX75" s="225">
        <v>15207.972</v>
      </c>
      <c r="DY75" s="253">
        <v>10.315800056887106</v>
      </c>
      <c r="DZ75" s="253">
        <v>6667.6871840637268</v>
      </c>
      <c r="EA75" s="253">
        <v>8047.1417615516784</v>
      </c>
      <c r="EB75" s="253">
        <v>0.41428915891112872</v>
      </c>
      <c r="EC75" s="253">
        <v>0.36436182697272701</v>
      </c>
      <c r="ED75" s="253">
        <v>0.33143132712890294</v>
      </c>
      <c r="FA75" s="362">
        <v>8.6415388380246014</v>
      </c>
      <c r="FB75" s="362">
        <v>2.6121662678185102</v>
      </c>
      <c r="FC75" s="377">
        <v>1598814</v>
      </c>
      <c r="FD75" s="377">
        <v>308400</v>
      </c>
    </row>
    <row r="76" spans="42:160" ht="14">
      <c r="AP76" s="471">
        <v>33.11</v>
      </c>
      <c r="AQ76" s="471">
        <v>22</v>
      </c>
      <c r="AR76" s="471">
        <v>8.7799999999999994</v>
      </c>
      <c r="AS76" s="471">
        <v>5.95</v>
      </c>
      <c r="AT76" s="471">
        <v>2.41</v>
      </c>
      <c r="AU76" s="471">
        <v>1.63</v>
      </c>
      <c r="AV76" s="471">
        <v>0.67</v>
      </c>
      <c r="AW76" s="471">
        <v>421286.2</v>
      </c>
      <c r="AX76" s="471">
        <v>26341.3</v>
      </c>
      <c r="AY76" s="253">
        <v>10490964.071378406</v>
      </c>
      <c r="AZ76" s="240">
        <v>24.1</v>
      </c>
      <c r="BA76" s="471">
        <v>7.78</v>
      </c>
      <c r="BB76" s="471"/>
      <c r="BC76" s="471"/>
      <c r="BD76" s="216"/>
      <c r="BE76" s="216"/>
      <c r="BF76" s="471">
        <v>280948.8</v>
      </c>
      <c r="BG76" s="471">
        <v>32249.3</v>
      </c>
      <c r="BH76" s="253">
        <v>8711.7797905690968</v>
      </c>
      <c r="BI76" s="252"/>
      <c r="CR76" s="121"/>
      <c r="DN76" s="253">
        <v>8.7799999999999994</v>
      </c>
      <c r="DO76" s="253">
        <v>8.7799999999999994</v>
      </c>
      <c r="DP76" s="244">
        <v>12.944517973514113</v>
      </c>
      <c r="DQ76" s="244"/>
      <c r="DR76" s="244"/>
      <c r="DS76" s="166">
        <v>1.94</v>
      </c>
      <c r="DT76" s="244">
        <v>1.94</v>
      </c>
      <c r="DU76" s="215"/>
      <c r="DV76" s="244"/>
      <c r="DW76" s="224">
        <v>122879.16667000001</v>
      </c>
      <c r="DX76" s="225">
        <v>15633.416999999999</v>
      </c>
      <c r="DY76" s="253">
        <v>8.7516348761055962</v>
      </c>
      <c r="DZ76" s="253">
        <v>7860.0325616594255</v>
      </c>
      <c r="EA76" s="253">
        <v>8711.7797905690986</v>
      </c>
      <c r="EB76" s="253">
        <v>0.45111519979925752</v>
      </c>
      <c r="EC76" s="253">
        <v>0.35975006742785198</v>
      </c>
      <c r="ED76" s="253">
        <v>0.36089215983940603</v>
      </c>
      <c r="FA76" s="362">
        <v>8.1209007892293172</v>
      </c>
      <c r="FB76" s="362">
        <v>2.5084428675069623</v>
      </c>
      <c r="FC76" s="377">
        <v>1812237</v>
      </c>
      <c r="FD76" s="377">
        <v>315200</v>
      </c>
    </row>
    <row r="77" spans="42:160" ht="14">
      <c r="AP77" s="471">
        <v>32.99</v>
      </c>
      <c r="AQ77" s="471">
        <v>21.92</v>
      </c>
      <c r="AR77" s="471">
        <v>8.91</v>
      </c>
      <c r="AS77" s="471">
        <v>6.18</v>
      </c>
      <c r="AT77" s="471">
        <v>2.82</v>
      </c>
      <c r="AU77" s="471">
        <v>2.0499999999999998</v>
      </c>
      <c r="AV77" s="471">
        <v>1.01</v>
      </c>
      <c r="AW77" s="471">
        <v>436619.5</v>
      </c>
      <c r="AX77" s="471">
        <v>26791.37</v>
      </c>
      <c r="AY77" s="253">
        <v>10690144.526446389</v>
      </c>
      <c r="AZ77" s="240">
        <v>28.2</v>
      </c>
      <c r="BA77" s="471">
        <v>8.6300000000000008</v>
      </c>
      <c r="BB77" s="471"/>
      <c r="BC77" s="471"/>
      <c r="BD77" s="216"/>
      <c r="BE77" s="216"/>
      <c r="BF77" s="471">
        <v>314117.90000000002</v>
      </c>
      <c r="BG77" s="471">
        <v>32506.78</v>
      </c>
      <c r="BH77" s="253">
        <v>9663.1502720355566</v>
      </c>
      <c r="BI77" s="252"/>
      <c r="CR77" s="121"/>
      <c r="DN77" s="253">
        <v>9.8800000000000008</v>
      </c>
      <c r="DO77" s="253">
        <v>9.8800000000000008</v>
      </c>
      <c r="DP77" s="244">
        <v>14.566268516892876</v>
      </c>
      <c r="DQ77" s="244"/>
      <c r="DR77" s="244"/>
      <c r="DS77" s="166">
        <v>2.42</v>
      </c>
      <c r="DT77" s="244">
        <v>2.42</v>
      </c>
      <c r="DU77" s="215"/>
      <c r="DV77" s="244"/>
      <c r="DW77" s="224">
        <v>148718.33332999999</v>
      </c>
      <c r="DX77" s="225">
        <v>16064.519</v>
      </c>
      <c r="DY77" s="253">
        <v>11.592134731561458</v>
      </c>
      <c r="DZ77" s="253">
        <v>9257.5652797323091</v>
      </c>
      <c r="EA77" s="253">
        <v>9663.1502720355566</v>
      </c>
      <c r="EB77" s="253">
        <v>0.47901383188270491</v>
      </c>
      <c r="EC77" s="253">
        <v>0.351549295774648</v>
      </c>
      <c r="ED77" s="253">
        <v>0.38321106550616396</v>
      </c>
      <c r="FA77" s="362">
        <v>8.521115861147905</v>
      </c>
      <c r="FB77" s="362">
        <v>2.7106107295707291</v>
      </c>
      <c r="FC77" s="377">
        <v>2165023</v>
      </c>
      <c r="FD77" s="377">
        <v>322000</v>
      </c>
    </row>
    <row r="78" spans="42:160" ht="14">
      <c r="AP78" s="471">
        <v>33.6</v>
      </c>
      <c r="AQ78" s="471">
        <v>22.42</v>
      </c>
      <c r="AR78" s="471">
        <v>9.0500000000000007</v>
      </c>
      <c r="AS78" s="471">
        <v>6.18</v>
      </c>
      <c r="AT78" s="471">
        <v>2.58</v>
      </c>
      <c r="AU78" s="471">
        <v>1.78</v>
      </c>
      <c r="AV78" s="471">
        <v>0.76</v>
      </c>
      <c r="AW78" s="471">
        <v>467560.5</v>
      </c>
      <c r="AX78" s="471">
        <v>27360.03</v>
      </c>
      <c r="AY78" s="253">
        <v>11209767.785287516</v>
      </c>
      <c r="AZ78" s="240">
        <v>25.8</v>
      </c>
      <c r="BA78" s="471">
        <v>8.67</v>
      </c>
      <c r="BB78" s="471"/>
      <c r="BC78" s="471"/>
      <c r="BD78" s="216"/>
      <c r="BE78" s="216"/>
      <c r="BF78" s="471">
        <v>356687.8</v>
      </c>
      <c r="BG78" s="471">
        <v>32788.06</v>
      </c>
      <c r="BH78" s="253">
        <v>10878.588120187655</v>
      </c>
      <c r="BI78" s="252"/>
      <c r="CR78" s="121"/>
      <c r="DN78" s="167"/>
      <c r="DO78" s="253"/>
      <c r="DP78" s="253"/>
      <c r="DQ78" s="253"/>
      <c r="DR78" s="253"/>
      <c r="DS78" s="112">
        <v>2.42</v>
      </c>
      <c r="DT78" s="244">
        <v>2.42</v>
      </c>
      <c r="DU78" s="215"/>
      <c r="DV78" s="253"/>
      <c r="DW78" s="224">
        <v>178609.5</v>
      </c>
      <c r="DX78" s="225">
        <v>16517.075000000001</v>
      </c>
      <c r="DY78" s="253">
        <v>12.027746056078394</v>
      </c>
      <c r="DZ78" s="253">
        <v>10813.627715561017</v>
      </c>
      <c r="EA78" s="253">
        <v>10878.588120187655</v>
      </c>
      <c r="EB78" s="253">
        <v>0.49701429983795004</v>
      </c>
      <c r="EC78" s="253">
        <v>0.33838084764402299</v>
      </c>
      <c r="ED78" s="253">
        <v>0.39761143987036007</v>
      </c>
      <c r="FA78" s="362">
        <v>8.1867505642453509</v>
      </c>
      <c r="FB78" s="362">
        <v>2.3758534984202599</v>
      </c>
      <c r="FC78" s="377">
        <v>2500995</v>
      </c>
      <c r="FD78" s="377">
        <v>328800</v>
      </c>
    </row>
    <row r="79" spans="42:160" ht="14">
      <c r="AP79" s="471">
        <v>33.950000000000003</v>
      </c>
      <c r="AQ79" s="471">
        <v>22.7</v>
      </c>
      <c r="AR79" s="471">
        <v>9.1999999999999993</v>
      </c>
      <c r="AS79" s="471">
        <v>6.3</v>
      </c>
      <c r="AT79" s="471">
        <v>2.65</v>
      </c>
      <c r="AU79" s="471">
        <v>1.83</v>
      </c>
      <c r="AV79" s="471">
        <v>0.79</v>
      </c>
      <c r="AW79" s="471">
        <v>499556.6</v>
      </c>
      <c r="AX79" s="471">
        <v>28029.46</v>
      </c>
      <c r="AY79" s="253">
        <v>11690829.886348149</v>
      </c>
      <c r="AZ79" s="240">
        <v>26.5</v>
      </c>
      <c r="BC79" s="216"/>
      <c r="BD79" s="216"/>
      <c r="BE79" s="216"/>
      <c r="BF79" s="226"/>
      <c r="BG79" s="226"/>
      <c r="BH79" s="226"/>
      <c r="BI79" s="252"/>
      <c r="CR79" s="121"/>
      <c r="DN79" s="167"/>
      <c r="DO79" s="253"/>
      <c r="DP79" s="253"/>
      <c r="DQ79" s="253"/>
      <c r="DR79" s="253"/>
      <c r="DT79" s="253"/>
      <c r="DU79" s="215"/>
      <c r="DV79" s="253"/>
      <c r="DW79" s="224">
        <v>211134.16667000001</v>
      </c>
      <c r="DX79" s="224"/>
      <c r="DY79" s="225"/>
      <c r="DZ79" s="253"/>
      <c r="EA79" s="253"/>
      <c r="EB79" s="253"/>
      <c r="EC79" s="253">
        <v>0.32772268977585201</v>
      </c>
      <c r="ED79" s="253"/>
      <c r="FA79" s="362">
        <v>7.4229914682356837</v>
      </c>
      <c r="FB79" s="362">
        <v>1.8370532550278855</v>
      </c>
      <c r="FC79" s="377">
        <v>2926523.6</v>
      </c>
      <c r="FD79" s="377">
        <v>335600</v>
      </c>
    </row>
    <row r="80" spans="42:160" ht="14">
      <c r="AP80" s="471">
        <v>33.549999999999997</v>
      </c>
      <c r="AQ80" s="471">
        <v>22.24</v>
      </c>
      <c r="AR80" s="471">
        <v>8.7799999999999994</v>
      </c>
      <c r="AS80" s="471">
        <v>5.95</v>
      </c>
      <c r="AT80" s="471">
        <v>2.44</v>
      </c>
      <c r="AU80" s="471">
        <v>1.67</v>
      </c>
      <c r="AV80" s="471">
        <v>0.71</v>
      </c>
      <c r="AW80" s="471">
        <v>521473.8</v>
      </c>
      <c r="AX80" s="471">
        <v>28606.639999999999</v>
      </c>
      <c r="AY80" s="253">
        <v>11957517.18575128</v>
      </c>
      <c r="AZ80" s="240">
        <v>24.4</v>
      </c>
      <c r="BC80" s="216"/>
      <c r="BD80" s="216"/>
      <c r="BE80" s="216"/>
      <c r="BF80" s="226"/>
      <c r="BG80" s="226"/>
      <c r="BH80" s="226"/>
      <c r="BI80" s="252"/>
      <c r="CR80" s="121"/>
      <c r="DN80" s="167"/>
      <c r="DO80" s="253"/>
      <c r="DP80" s="253"/>
      <c r="DQ80" s="253"/>
      <c r="DR80" s="253"/>
      <c r="DT80" s="253"/>
      <c r="DU80" s="215"/>
      <c r="DV80" s="253"/>
      <c r="DW80" s="224">
        <v>246628.33332999999</v>
      </c>
      <c r="DX80" s="224"/>
      <c r="DY80" s="225"/>
      <c r="DZ80" s="253"/>
      <c r="EA80" s="253"/>
      <c r="EB80" s="253"/>
      <c r="EC80" s="253">
        <v>0.32068703578663099</v>
      </c>
      <c r="ED80" s="253"/>
      <c r="FA80" s="362">
        <v>7.115445246547079</v>
      </c>
      <c r="FB80" s="364">
        <v>1.7586862084312174</v>
      </c>
      <c r="FC80" s="377">
        <v>3357284</v>
      </c>
      <c r="FD80" s="377">
        <v>342400</v>
      </c>
    </row>
    <row r="81" spans="42:160" ht="14">
      <c r="AP81" s="471">
        <v>33.28</v>
      </c>
      <c r="AQ81" s="471">
        <v>21.91</v>
      </c>
      <c r="AR81" s="471">
        <v>8.51</v>
      </c>
      <c r="AS81" s="471">
        <v>5.72</v>
      </c>
      <c r="AT81" s="471">
        <v>2.31</v>
      </c>
      <c r="AU81" s="471">
        <v>1.57</v>
      </c>
      <c r="AV81" s="471">
        <v>0.65</v>
      </c>
      <c r="AW81" s="471">
        <v>538483.1</v>
      </c>
      <c r="AX81" s="471">
        <v>29052.12</v>
      </c>
      <c r="AY81" s="253">
        <v>12158209.412142729</v>
      </c>
      <c r="AZ81" s="240">
        <v>23.1</v>
      </c>
      <c r="BC81" s="216"/>
      <c r="BD81" s="216"/>
      <c r="BE81" s="216"/>
      <c r="BF81" s="226"/>
      <c r="BG81" s="226"/>
      <c r="BH81" s="226"/>
      <c r="BI81" s="252"/>
      <c r="CR81" s="121"/>
      <c r="DN81" s="167"/>
      <c r="DO81" s="253"/>
      <c r="DP81" s="253"/>
      <c r="DQ81" s="253"/>
      <c r="DR81" s="253"/>
      <c r="DT81" s="253"/>
      <c r="DU81" s="215"/>
      <c r="DV81" s="253"/>
      <c r="DW81" s="224">
        <v>287978.83332999999</v>
      </c>
      <c r="DX81" s="224"/>
      <c r="DY81" s="225"/>
      <c r="DZ81" s="253"/>
      <c r="EA81" s="253"/>
      <c r="EB81" s="253"/>
      <c r="EC81" s="253">
        <v>0.313833361330422</v>
      </c>
      <c r="ED81" s="253"/>
      <c r="FA81" s="362">
        <v>6.9646330278942239</v>
      </c>
      <c r="FB81" s="364">
        <v>1.9128483996075138</v>
      </c>
      <c r="FC81" s="377">
        <v>3822161</v>
      </c>
      <c r="FD81" s="377">
        <v>348800</v>
      </c>
    </row>
    <row r="82" spans="42:160" ht="14">
      <c r="AP82" s="471">
        <v>33.39</v>
      </c>
      <c r="AQ82" s="471">
        <v>21.95</v>
      </c>
      <c r="AR82" s="471">
        <v>8.5</v>
      </c>
      <c r="AS82" s="471">
        <v>5.72</v>
      </c>
      <c r="AT82" s="471">
        <v>2.3199999999999998</v>
      </c>
      <c r="AU82" s="471">
        <v>1.58</v>
      </c>
      <c r="AV82" s="471">
        <v>0.66</v>
      </c>
      <c r="AW82" s="471">
        <v>551296.6</v>
      </c>
      <c r="AX82" s="471">
        <v>29558.17</v>
      </c>
      <c r="AY82" s="253">
        <v>12234413.15366276</v>
      </c>
      <c r="AZ82" s="240">
        <v>23.2</v>
      </c>
      <c r="BC82" s="216"/>
      <c r="BD82" s="216"/>
      <c r="BE82" s="216"/>
      <c r="BF82" s="226"/>
      <c r="BG82" s="226"/>
      <c r="BH82" s="226"/>
      <c r="BI82" s="252"/>
      <c r="DN82" s="167"/>
      <c r="DO82" s="253"/>
      <c r="DP82" s="253"/>
      <c r="DQ82" s="253"/>
      <c r="DR82" s="253"/>
      <c r="DT82" s="253"/>
      <c r="DU82" s="215"/>
      <c r="DV82" s="253"/>
      <c r="DW82" s="224">
        <v>320276</v>
      </c>
      <c r="DX82" s="224"/>
      <c r="DY82" s="225"/>
      <c r="DZ82" s="253"/>
      <c r="EA82" s="253"/>
      <c r="EB82" s="253"/>
      <c r="EC82" s="253">
        <v>0.30366406601037499</v>
      </c>
      <c r="ED82" s="253"/>
      <c r="FA82" s="362">
        <v>8.5260464541191254</v>
      </c>
      <c r="FB82" s="364">
        <v>2.86438269976657</v>
      </c>
      <c r="FC82" s="377">
        <v>4472853</v>
      </c>
      <c r="FD82" s="377">
        <v>356400</v>
      </c>
    </row>
    <row r="83" spans="42:160" ht="14">
      <c r="AP83" s="471">
        <v>33.39</v>
      </c>
      <c r="AQ83" s="471">
        <v>21.89</v>
      </c>
      <c r="AR83" s="471">
        <v>8.44</v>
      </c>
      <c r="AS83" s="471">
        <v>5.68</v>
      </c>
      <c r="AT83" s="471">
        <v>2.3199999999999998</v>
      </c>
      <c r="AU83" s="471">
        <v>1.59</v>
      </c>
      <c r="AV83" s="471">
        <v>0.67</v>
      </c>
      <c r="AW83" s="471">
        <v>560780.1</v>
      </c>
      <c r="AX83" s="471">
        <v>30038.240000000002</v>
      </c>
      <c r="AY83" s="253">
        <v>12245978.194984127</v>
      </c>
      <c r="AZ83" s="240">
        <v>23.2</v>
      </c>
      <c r="BC83" s="216"/>
      <c r="BD83" s="216"/>
      <c r="BE83" s="216"/>
      <c r="BF83" s="226"/>
      <c r="BG83" s="226"/>
      <c r="BH83" s="226"/>
      <c r="BI83" s="252"/>
      <c r="DN83" s="167"/>
      <c r="DO83" s="253"/>
      <c r="DP83" s="253"/>
      <c r="DQ83" s="253"/>
      <c r="DR83" s="253"/>
      <c r="DT83" s="253"/>
      <c r="DU83" s="215"/>
      <c r="DV83" s="253"/>
      <c r="DW83" s="224">
        <v>360525.16667000001</v>
      </c>
      <c r="DX83" s="224"/>
      <c r="DY83" s="225"/>
      <c r="DZ83" s="253"/>
      <c r="EA83" s="253"/>
      <c r="EB83" s="253"/>
      <c r="EC83" s="253">
        <v>0.29456080148305902</v>
      </c>
      <c r="ED83" s="253"/>
      <c r="FA83" s="362">
        <v>8.0934242838268453</v>
      </c>
      <c r="FB83" s="364">
        <v>2.6147725576297178</v>
      </c>
      <c r="FC83" s="377">
        <v>5317179</v>
      </c>
      <c r="FD83" s="377">
        <v>363200</v>
      </c>
    </row>
    <row r="84" spans="42:160" ht="14">
      <c r="AP84" s="471">
        <v>33.46</v>
      </c>
      <c r="AQ84" s="471">
        <v>21.91</v>
      </c>
      <c r="AR84" s="471">
        <v>8.42</v>
      </c>
      <c r="AS84" s="471">
        <v>5.65</v>
      </c>
      <c r="AT84" s="471">
        <v>2.2799999999999998</v>
      </c>
      <c r="AU84" s="471">
        <v>1.56</v>
      </c>
      <c r="AV84" s="471">
        <v>0.65</v>
      </c>
      <c r="AW84" s="471">
        <v>578525.6</v>
      </c>
      <c r="AX84" s="471">
        <v>30585.13</v>
      </c>
      <c r="AY84" s="253">
        <v>12407595.357587168</v>
      </c>
      <c r="AZ84" s="240">
        <v>22.799999999999997</v>
      </c>
      <c r="BC84" s="216"/>
      <c r="BD84" s="216"/>
      <c r="BE84" s="216"/>
      <c r="BF84" s="226"/>
      <c r="BG84" s="226"/>
      <c r="BH84" s="226"/>
      <c r="BI84" s="252"/>
      <c r="DN84" s="167"/>
      <c r="DO84" s="253"/>
      <c r="DP84" s="253"/>
      <c r="DQ84" s="253"/>
      <c r="DR84" s="253"/>
      <c r="DT84" s="253"/>
      <c r="DU84" s="215"/>
      <c r="DV84" s="253"/>
      <c r="DW84" s="224">
        <v>410726.16667000001</v>
      </c>
      <c r="DX84" s="224"/>
      <c r="DY84" s="225"/>
      <c r="DZ84" s="253"/>
      <c r="EA84" s="253"/>
      <c r="EB84" s="253"/>
      <c r="EC84" s="253">
        <v>0.29332075471698099</v>
      </c>
      <c r="ED84" s="253"/>
      <c r="FA84" s="362">
        <v>8.6722991363715209</v>
      </c>
      <c r="FB84" s="364">
        <v>3.521547854589921</v>
      </c>
      <c r="FC84" s="377">
        <v>6168511.9999999991</v>
      </c>
      <c r="FD84" s="377">
        <v>370800</v>
      </c>
    </row>
    <row r="85" spans="42:160" ht="14">
      <c r="AP85" s="471">
        <v>33.31</v>
      </c>
      <c r="AQ85" s="471">
        <v>21.79</v>
      </c>
      <c r="AR85" s="471">
        <v>8.32</v>
      </c>
      <c r="AS85" s="471">
        <v>5.58</v>
      </c>
      <c r="AT85" s="471">
        <v>2.25</v>
      </c>
      <c r="AU85" s="471">
        <v>1.54</v>
      </c>
      <c r="AV85" s="471">
        <v>0.64</v>
      </c>
      <c r="AW85" s="471">
        <v>598642.69999999995</v>
      </c>
      <c r="AX85" s="471">
        <v>31134</v>
      </c>
      <c r="AY85" s="253">
        <v>12612702.176524054</v>
      </c>
      <c r="AZ85" s="240">
        <v>22.5</v>
      </c>
      <c r="BC85" s="216"/>
      <c r="BD85" s="216"/>
      <c r="BE85" s="216"/>
      <c r="BF85" s="226"/>
      <c r="BG85" s="226"/>
      <c r="BH85" s="226"/>
      <c r="BI85" s="252"/>
      <c r="DN85" s="167"/>
      <c r="DO85" s="253"/>
      <c r="DP85" s="253"/>
      <c r="DQ85" s="253"/>
      <c r="DR85" s="253"/>
      <c r="DT85" s="253"/>
      <c r="DU85" s="215"/>
      <c r="DV85" s="253"/>
      <c r="DW85" s="224">
        <v>462616.83332999999</v>
      </c>
      <c r="DX85" s="224"/>
      <c r="DY85" s="225"/>
      <c r="DZ85" s="253"/>
      <c r="EA85" s="253"/>
      <c r="EB85" s="253"/>
      <c r="EC85" s="253">
        <v>0.288172817281728</v>
      </c>
      <c r="ED85" s="253"/>
      <c r="FA85" s="362">
        <v>8.7215996061237746</v>
      </c>
      <c r="FB85" s="364">
        <v>3.080082417426306</v>
      </c>
      <c r="FC85" s="377">
        <v>7057315.9999999981</v>
      </c>
      <c r="FD85" s="377">
        <v>377200</v>
      </c>
    </row>
    <row r="86" spans="42:160" ht="14">
      <c r="AP86" s="471">
        <v>33.869999999999997</v>
      </c>
      <c r="AQ86" s="471">
        <v>22.32</v>
      </c>
      <c r="AR86" s="471">
        <v>8.74</v>
      </c>
      <c r="AS86" s="471">
        <v>5.94</v>
      </c>
      <c r="AT86" s="471">
        <v>2.46</v>
      </c>
      <c r="AU86" s="471">
        <v>1.69</v>
      </c>
      <c r="AV86" s="471">
        <v>0.72</v>
      </c>
      <c r="AW86" s="471">
        <v>617670.80000000005</v>
      </c>
      <c r="AX86" s="471">
        <v>31538</v>
      </c>
      <c r="AY86" s="253">
        <v>12846898.501984909</v>
      </c>
      <c r="AZ86" s="240">
        <v>24.6</v>
      </c>
      <c r="BC86" s="216"/>
      <c r="BD86" s="216"/>
      <c r="BE86" s="216"/>
      <c r="BF86" s="226"/>
      <c r="BG86" s="226"/>
      <c r="BH86" s="226"/>
      <c r="BI86" s="252"/>
      <c r="DN86" s="167"/>
      <c r="DO86" s="253"/>
      <c r="DP86" s="253"/>
      <c r="DQ86" s="253"/>
      <c r="DR86" s="253"/>
      <c r="DT86" s="253"/>
      <c r="DU86" s="215"/>
      <c r="DV86" s="253"/>
      <c r="DW86" s="224">
        <v>519082</v>
      </c>
      <c r="DX86" s="224"/>
      <c r="DY86" s="225"/>
      <c r="DZ86" s="253"/>
      <c r="EA86" s="253"/>
      <c r="EB86" s="253"/>
      <c r="EC86" s="253">
        <v>0.27238605898123303</v>
      </c>
      <c r="ED86" s="253"/>
      <c r="FA86" s="362">
        <v>10.699744510033165</v>
      </c>
      <c r="FB86" s="364">
        <v>4.3551360700505999</v>
      </c>
      <c r="FC86" s="377">
        <v>7928578</v>
      </c>
      <c r="FD86" s="377">
        <v>383600</v>
      </c>
    </row>
    <row r="87" spans="42:160" ht="14">
      <c r="AP87" s="471">
        <v>33.92</v>
      </c>
      <c r="AQ87" s="471">
        <v>22.34</v>
      </c>
      <c r="AR87" s="471">
        <v>8.73</v>
      </c>
      <c r="AS87" s="471">
        <v>5.92</v>
      </c>
      <c r="AT87" s="471">
        <v>2.4300000000000002</v>
      </c>
      <c r="AU87" s="471">
        <v>1.67</v>
      </c>
      <c r="AV87" s="471">
        <v>0.71</v>
      </c>
      <c r="AW87" s="471">
        <v>638853.4</v>
      </c>
      <c r="AX87" s="471">
        <v>31932</v>
      </c>
      <c r="AY87" s="253">
        <v>13123523.728667168</v>
      </c>
      <c r="AZ87" s="240">
        <v>24.3</v>
      </c>
      <c r="BC87" s="216"/>
      <c r="BD87" s="216"/>
      <c r="BE87" s="216"/>
      <c r="BF87" s="226"/>
      <c r="BG87" s="226"/>
      <c r="BH87" s="226"/>
      <c r="BI87" s="252"/>
      <c r="DM87" s="215"/>
      <c r="DN87" s="167"/>
      <c r="DO87" s="253"/>
      <c r="DP87" s="253"/>
      <c r="DQ87" s="253"/>
      <c r="DR87" s="253"/>
      <c r="DT87" s="253"/>
      <c r="DU87" s="215"/>
      <c r="DV87" s="253"/>
      <c r="DW87" s="224">
        <v>563508</v>
      </c>
      <c r="DX87" s="224"/>
      <c r="DY87" s="225"/>
      <c r="DZ87" s="253"/>
      <c r="EA87" s="253"/>
      <c r="EB87" s="253"/>
      <c r="EC87" s="253">
        <v>0.262638001162115</v>
      </c>
      <c r="ED87" s="253"/>
      <c r="FA87" s="362">
        <v>8.9472870098565789</v>
      </c>
      <c r="FB87" s="364">
        <v>3.6418301716627477</v>
      </c>
      <c r="FC87" s="377">
        <v>9309962.1999999974</v>
      </c>
      <c r="FD87" s="377">
        <v>390000</v>
      </c>
    </row>
    <row r="88" spans="42:160" ht="14">
      <c r="AP88" s="471">
        <v>34.549999999999997</v>
      </c>
      <c r="AQ88" s="471">
        <v>23.01</v>
      </c>
      <c r="AR88" s="471">
        <v>9.3000000000000007</v>
      </c>
      <c r="AS88" s="471">
        <v>6.41</v>
      </c>
      <c r="AT88" s="471">
        <v>2.74</v>
      </c>
      <c r="AU88" s="471">
        <v>1.9</v>
      </c>
      <c r="AV88" s="471">
        <v>0.83</v>
      </c>
      <c r="AW88" s="471">
        <v>667949.30000000005</v>
      </c>
      <c r="AX88" s="471">
        <v>32434</v>
      </c>
      <c r="AY88" s="253">
        <v>13508849.324169083</v>
      </c>
      <c r="AZ88" s="240">
        <v>27.400000000000002</v>
      </c>
      <c r="BC88" s="216"/>
      <c r="BD88" s="216"/>
      <c r="BE88" s="216"/>
      <c r="BF88" s="226"/>
      <c r="BG88" s="226"/>
      <c r="BH88" s="226"/>
      <c r="BI88" s="252"/>
      <c r="DM88" s="215"/>
      <c r="DN88" s="167"/>
      <c r="DO88" s="253"/>
      <c r="DP88" s="253"/>
      <c r="DQ88" s="253"/>
      <c r="DR88" s="253"/>
      <c r="DT88" s="253"/>
      <c r="DU88" s="215"/>
      <c r="DV88" s="253"/>
      <c r="DW88" s="224">
        <v>618901.33333000005</v>
      </c>
      <c r="DX88" s="224"/>
      <c r="DY88" s="225"/>
      <c r="DZ88" s="253"/>
      <c r="EA88" s="253"/>
      <c r="EB88" s="253"/>
      <c r="EC88" s="253">
        <v>0.252504264227012</v>
      </c>
      <c r="ED88" s="253"/>
      <c r="FA88" s="362">
        <v>8.9472870098565789</v>
      </c>
      <c r="FB88" s="364">
        <v>3.6418301716627481</v>
      </c>
      <c r="FC88" s="377">
        <v>10175696.300000001</v>
      </c>
      <c r="FD88" s="377">
        <v>396400</v>
      </c>
    </row>
    <row r="89" spans="42:160" ht="14">
      <c r="AP89" s="471">
        <v>34.56</v>
      </c>
      <c r="AQ89" s="471">
        <v>23.08</v>
      </c>
      <c r="AR89" s="471">
        <v>9.4</v>
      </c>
      <c r="AS89" s="471">
        <v>6.51</v>
      </c>
      <c r="AT89" s="471">
        <v>2.8</v>
      </c>
      <c r="AU89" s="471">
        <v>1.96</v>
      </c>
      <c r="AV89" s="471">
        <v>0.86</v>
      </c>
      <c r="AW89" s="471">
        <v>697263.5</v>
      </c>
      <c r="AX89" s="471">
        <v>32923</v>
      </c>
      <c r="AY89" s="253">
        <v>13892259.929821098</v>
      </c>
      <c r="AZ89" s="240">
        <v>28</v>
      </c>
      <c r="BC89" s="216"/>
      <c r="BD89" s="216"/>
      <c r="BE89" s="216"/>
      <c r="BF89" s="226"/>
      <c r="BG89" s="226"/>
      <c r="BH89" s="226"/>
      <c r="BI89" s="252"/>
      <c r="DM89" s="215"/>
      <c r="DN89" s="167"/>
      <c r="DO89" s="253"/>
      <c r="DP89" s="253"/>
      <c r="DQ89" s="253"/>
      <c r="DR89" s="253"/>
      <c r="DT89" s="253"/>
      <c r="DU89" s="215"/>
      <c r="DV89" s="253"/>
      <c r="DW89" s="224">
        <v>687370.5</v>
      </c>
      <c r="DX89" s="224"/>
      <c r="DY89" s="225"/>
      <c r="DZ89" s="253"/>
      <c r="EA89" s="253"/>
      <c r="EB89" s="253"/>
      <c r="EC89" s="253">
        <v>0.246525152660657</v>
      </c>
      <c r="ED89" s="253"/>
    </row>
    <row r="90" spans="42:160" ht="14">
      <c r="AP90" s="471">
        <v>34.21</v>
      </c>
      <c r="AQ90" s="471">
        <v>22.79</v>
      </c>
      <c r="AR90" s="471">
        <v>9.19</v>
      </c>
      <c r="AS90" s="471">
        <v>6.34</v>
      </c>
      <c r="AT90" s="471">
        <v>2.74</v>
      </c>
      <c r="AU90" s="471">
        <v>1.92</v>
      </c>
      <c r="AV90" s="471">
        <v>0.86</v>
      </c>
      <c r="AW90" s="471">
        <v>725273.1</v>
      </c>
      <c r="AX90" s="471">
        <v>33364</v>
      </c>
      <c r="AY90" s="253">
        <v>14259320.430904569</v>
      </c>
      <c r="AZ90" s="240">
        <v>27.400000000000002</v>
      </c>
      <c r="BC90" s="216"/>
      <c r="BD90" s="216"/>
      <c r="BE90" s="216"/>
      <c r="BF90" s="226"/>
      <c r="BG90" s="226"/>
      <c r="BH90" s="226"/>
      <c r="BI90" s="252"/>
      <c r="DM90" s="215"/>
      <c r="DN90" s="167"/>
      <c r="DO90" s="253"/>
      <c r="DP90" s="253"/>
      <c r="DQ90" s="253"/>
      <c r="DR90" s="253"/>
      <c r="DT90" s="253"/>
      <c r="DU90" s="215"/>
      <c r="DV90" s="253"/>
      <c r="DW90" s="224">
        <v>750120.33333000005</v>
      </c>
      <c r="DX90" s="224"/>
      <c r="DY90" s="225"/>
      <c r="DZ90" s="253"/>
      <c r="EA90" s="253"/>
      <c r="EB90" s="253"/>
      <c r="EC90" s="253">
        <v>0.246660223978171</v>
      </c>
      <c r="ED90" s="253"/>
    </row>
    <row r="91" spans="42:160" ht="14">
      <c r="AP91" s="471">
        <v>34.01</v>
      </c>
      <c r="AQ91" s="471">
        <v>22.61</v>
      </c>
      <c r="AR91" s="471">
        <v>9.11</v>
      </c>
      <c r="AS91" s="471">
        <v>6.28</v>
      </c>
      <c r="AT91" s="471">
        <v>2.71</v>
      </c>
      <c r="AU91" s="471">
        <v>1.91</v>
      </c>
      <c r="AV91" s="471">
        <v>0.86</v>
      </c>
      <c r="AW91" s="471">
        <v>755361.4</v>
      </c>
      <c r="AX91" s="471">
        <v>33896</v>
      </c>
      <c r="AY91" s="253">
        <v>14617789.646560067</v>
      </c>
      <c r="AZ91" s="240">
        <v>27.1</v>
      </c>
      <c r="BC91" s="216"/>
      <c r="BD91" s="216"/>
      <c r="BE91" s="216"/>
      <c r="BF91" s="226"/>
      <c r="BG91" s="226"/>
      <c r="BH91" s="226"/>
      <c r="BI91" s="252"/>
      <c r="DM91" s="215"/>
      <c r="DN91" s="167"/>
      <c r="DO91" s="253"/>
      <c r="DP91" s="253"/>
      <c r="DQ91" s="253"/>
      <c r="DR91" s="253"/>
      <c r="DT91" s="253"/>
      <c r="DU91" s="215"/>
      <c r="DV91" s="253"/>
      <c r="DW91" s="224">
        <v>837155.66666999995</v>
      </c>
      <c r="DX91" s="224"/>
      <c r="DY91" s="225"/>
      <c r="DZ91" s="253"/>
      <c r="EA91" s="253"/>
      <c r="EB91" s="253"/>
      <c r="EC91" s="253">
        <v>0.258506669681212</v>
      </c>
      <c r="ED91" s="253"/>
    </row>
    <row r="92" spans="42:160" ht="14">
      <c r="AP92" s="471">
        <v>34.520000000000003</v>
      </c>
      <c r="AQ92" s="471">
        <v>23.25</v>
      </c>
      <c r="AR92" s="471">
        <v>9.86</v>
      </c>
      <c r="AS92" s="471">
        <v>7</v>
      </c>
      <c r="AT92" s="471">
        <v>3.35</v>
      </c>
      <c r="AU92" s="471">
        <v>2.48</v>
      </c>
      <c r="AV92" s="471">
        <v>1.27</v>
      </c>
      <c r="AW92" s="471">
        <v>793693.3</v>
      </c>
      <c r="AX92" s="471">
        <v>34420</v>
      </c>
      <c r="AY92" s="253">
        <v>15125760.487742592</v>
      </c>
      <c r="AZ92" s="240">
        <v>33.5</v>
      </c>
      <c r="BC92" s="216"/>
      <c r="BD92" s="216"/>
      <c r="BE92" s="216"/>
      <c r="BF92" s="226"/>
      <c r="BG92" s="226"/>
      <c r="BH92" s="226"/>
      <c r="BI92" s="252"/>
      <c r="DM92" s="215"/>
      <c r="DN92" s="167"/>
      <c r="DO92" s="253"/>
      <c r="DP92" s="253"/>
      <c r="DQ92" s="253"/>
      <c r="DR92" s="253"/>
      <c r="DT92" s="253"/>
      <c r="DU92" s="215"/>
      <c r="DV92" s="253"/>
      <c r="DW92" s="224">
        <v>912714.83333000005</v>
      </c>
      <c r="DX92" s="224"/>
      <c r="DY92" s="225"/>
      <c r="DZ92" s="253"/>
      <c r="EA92" s="253"/>
      <c r="EB92" s="253"/>
      <c r="EC92" s="253">
        <v>0.26163941845335698</v>
      </c>
      <c r="ED92" s="253"/>
    </row>
    <row r="93" spans="42:160" ht="14">
      <c r="AP93" s="471">
        <v>34.729999999999997</v>
      </c>
      <c r="AQ93" s="471">
        <v>23.54</v>
      </c>
      <c r="AR93" s="471">
        <v>10.24</v>
      </c>
      <c r="AS93" s="471">
        <v>7.38</v>
      </c>
      <c r="AT93" s="471">
        <v>3.67</v>
      </c>
      <c r="AU93" s="471">
        <v>2.77</v>
      </c>
      <c r="AV93" s="471">
        <v>1.48</v>
      </c>
      <c r="AW93" s="471">
        <v>824853.8</v>
      </c>
      <c r="AX93" s="471">
        <v>34991</v>
      </c>
      <c r="AY93" s="253">
        <v>15463079.765842644</v>
      </c>
      <c r="AZ93" s="240">
        <v>36.700000000000003</v>
      </c>
      <c r="BC93" s="216"/>
      <c r="BD93" s="216"/>
      <c r="BE93" s="216"/>
      <c r="BF93" s="226"/>
      <c r="BG93" s="226"/>
      <c r="BH93" s="226"/>
      <c r="BI93" s="252"/>
      <c r="DM93" s="215"/>
      <c r="DN93" s="167"/>
      <c r="DO93" s="253"/>
      <c r="DP93" s="253"/>
      <c r="DQ93" s="253"/>
      <c r="DR93" s="253"/>
      <c r="DT93" s="253"/>
      <c r="DU93" s="215"/>
      <c r="DV93" s="253"/>
      <c r="DW93" s="224">
        <v>1022462.1666699999</v>
      </c>
      <c r="DX93" s="224"/>
      <c r="DY93" s="225"/>
      <c r="DZ93" s="253"/>
      <c r="EA93" s="253"/>
      <c r="EB93" s="253"/>
      <c r="EC93" s="253">
        <v>0.26508810572687203</v>
      </c>
      <c r="ED93" s="253"/>
    </row>
    <row r="94" spans="42:160" ht="14">
      <c r="AP94" s="471">
        <v>34.39</v>
      </c>
      <c r="AQ94" s="471">
        <v>23.23</v>
      </c>
      <c r="AR94" s="471">
        <v>10.02</v>
      </c>
      <c r="AS94" s="471">
        <v>7.2</v>
      </c>
      <c r="AT94" s="471">
        <v>3.54</v>
      </c>
      <c r="AU94" s="471">
        <v>2.66</v>
      </c>
      <c r="AV94" s="471">
        <v>1.4</v>
      </c>
      <c r="AW94" s="471">
        <v>856040.4</v>
      </c>
      <c r="AX94" s="471">
        <v>35572</v>
      </c>
      <c r="AY94" s="253">
        <v>15785609.261857642</v>
      </c>
      <c r="AZ94" s="240">
        <v>35.4</v>
      </c>
      <c r="BC94" s="216"/>
      <c r="BD94" s="216"/>
      <c r="BE94" s="216"/>
      <c r="BF94" s="226"/>
      <c r="BG94" s="226"/>
      <c r="BH94" s="226"/>
      <c r="BI94" s="252"/>
      <c r="DM94" s="215"/>
      <c r="DN94" s="167"/>
      <c r="DO94" s="253"/>
      <c r="DP94" s="253"/>
      <c r="DQ94" s="253"/>
      <c r="DR94" s="253"/>
      <c r="DT94" s="253"/>
      <c r="DU94" s="215"/>
      <c r="DV94" s="253"/>
      <c r="DW94" s="224">
        <v>1138392.3333300001</v>
      </c>
      <c r="DX94" s="224"/>
      <c r="DY94" s="225"/>
      <c r="DZ94" s="253"/>
      <c r="EA94" s="253"/>
      <c r="EB94" s="253"/>
      <c r="EC94" s="253">
        <v>0.27147174212702802</v>
      </c>
      <c r="ED94" s="253"/>
    </row>
    <row r="95" spans="42:160" ht="14">
      <c r="AP95" s="471">
        <v>34.82</v>
      </c>
      <c r="AQ95" s="471">
        <v>23.73</v>
      </c>
      <c r="AR95" s="471">
        <v>10.54</v>
      </c>
      <c r="AS95" s="471">
        <v>7.67</v>
      </c>
      <c r="AT95" s="471">
        <v>3.81</v>
      </c>
      <c r="AU95" s="471">
        <v>2.84</v>
      </c>
      <c r="AV95" s="471">
        <v>1.45</v>
      </c>
      <c r="AW95" s="471">
        <v>913447.3</v>
      </c>
      <c r="AX95" s="471">
        <v>35633</v>
      </c>
      <c r="AY95" s="253">
        <v>16815372.002528552</v>
      </c>
      <c r="AZ95" s="240">
        <v>38.1</v>
      </c>
      <c r="BC95" s="216"/>
      <c r="BD95" s="216"/>
      <c r="BE95" s="216"/>
      <c r="BF95" s="226"/>
      <c r="BG95" s="226"/>
      <c r="BH95" s="226"/>
      <c r="BI95" s="252"/>
      <c r="DM95" s="215"/>
      <c r="DN95" s="167"/>
      <c r="DO95" s="253"/>
      <c r="DP95" s="253"/>
      <c r="DQ95" s="253"/>
      <c r="DR95" s="253"/>
      <c r="DT95" s="253"/>
      <c r="DU95" s="215"/>
      <c r="DV95" s="253"/>
      <c r="DW95" s="224">
        <v>1273994.3333300001</v>
      </c>
      <c r="DX95" s="224"/>
      <c r="DY95" s="225"/>
      <c r="DZ95" s="253"/>
      <c r="EA95" s="253"/>
      <c r="EB95" s="253"/>
      <c r="EC95" s="253">
        <v>0.28394028914276798</v>
      </c>
      <c r="ED95" s="253"/>
    </row>
    <row r="96" spans="42:160" ht="14">
      <c r="AP96" s="471">
        <v>35.15</v>
      </c>
      <c r="AQ96" s="471">
        <v>24.11</v>
      </c>
      <c r="AR96" s="471">
        <v>10.9</v>
      </c>
      <c r="AS96" s="471">
        <v>7.99</v>
      </c>
      <c r="AT96" s="471">
        <v>4.0199999999999996</v>
      </c>
      <c r="AU96" s="471">
        <v>3.01</v>
      </c>
      <c r="AV96" s="471">
        <v>1.56</v>
      </c>
      <c r="AW96" s="471">
        <v>956088.8</v>
      </c>
      <c r="AX96" s="471">
        <v>36036.129999999997</v>
      </c>
      <c r="AY96" s="253">
        <v>17403454.282732356</v>
      </c>
      <c r="BC96" s="216"/>
      <c r="BD96" s="216"/>
      <c r="BE96" s="216"/>
      <c r="BF96" s="226"/>
      <c r="BG96" s="226"/>
      <c r="BH96" s="226"/>
      <c r="BI96" s="252"/>
      <c r="DM96" s="215"/>
      <c r="DN96" s="167"/>
      <c r="DO96" s="253"/>
      <c r="DP96" s="253"/>
      <c r="DQ96" s="253"/>
      <c r="DR96" s="253"/>
      <c r="DT96" s="253"/>
      <c r="DU96" s="215"/>
      <c r="DV96" s="253"/>
      <c r="DW96" s="224">
        <v>1433723.6666699999</v>
      </c>
      <c r="DX96" s="224"/>
      <c r="DY96" s="225"/>
      <c r="DZ96" s="253"/>
      <c r="EA96" s="253"/>
      <c r="EB96" s="253"/>
      <c r="EC96" s="253">
        <v>0.29804838328386402</v>
      </c>
      <c r="ED96" s="253"/>
    </row>
    <row r="97" spans="42:134" ht="14">
      <c r="AP97" s="471">
        <v>34.6</v>
      </c>
      <c r="AQ97" s="471">
        <v>23.49</v>
      </c>
      <c r="AR97" s="471">
        <v>10.25</v>
      </c>
      <c r="AS97" s="471">
        <v>7.37</v>
      </c>
      <c r="AT97" s="471">
        <v>3.51</v>
      </c>
      <c r="AU97" s="471">
        <v>2.57</v>
      </c>
      <c r="AV97" s="471">
        <v>1.26</v>
      </c>
      <c r="AW97" s="471">
        <v>985285.8</v>
      </c>
      <c r="AX97" s="471">
        <v>36390.29</v>
      </c>
      <c r="AY97" s="253">
        <v>17760372.822272092</v>
      </c>
      <c r="BC97" s="216"/>
      <c r="BD97" s="216"/>
      <c r="BE97" s="216"/>
      <c r="BF97" s="226"/>
      <c r="BG97" s="226"/>
      <c r="BH97" s="226"/>
      <c r="BI97" s="252"/>
      <c r="DM97" s="215"/>
      <c r="DN97" s="167"/>
      <c r="DO97" s="253"/>
      <c r="DP97" s="253"/>
      <c r="DQ97" s="253"/>
      <c r="DR97" s="253"/>
      <c r="DT97" s="253"/>
      <c r="DU97" s="215"/>
      <c r="DV97" s="253"/>
      <c r="DW97" s="224">
        <v>1605741.5</v>
      </c>
      <c r="DX97" s="224"/>
      <c r="DY97" s="225"/>
      <c r="DZ97" s="253"/>
      <c r="EA97" s="253"/>
      <c r="EB97" s="253"/>
      <c r="EC97" s="253"/>
      <c r="ED97" s="253"/>
    </row>
    <row r="98" spans="42:134" ht="14">
      <c r="AP98" s="471">
        <v>33.82</v>
      </c>
      <c r="AQ98" s="471">
        <v>22.57</v>
      </c>
      <c r="AR98" s="471">
        <v>9.31</v>
      </c>
      <c r="AS98" s="471">
        <v>6.49</v>
      </c>
      <c r="AT98" s="471">
        <v>2.86</v>
      </c>
      <c r="AU98" s="471">
        <v>2.02</v>
      </c>
      <c r="AV98" s="471">
        <v>0.91</v>
      </c>
      <c r="AW98" s="471">
        <v>986892.1</v>
      </c>
      <c r="AX98" s="471">
        <v>36599.199999999997</v>
      </c>
      <c r="AY98" s="253">
        <v>17687785.012778968</v>
      </c>
      <c r="BC98" s="216"/>
      <c r="BD98" s="216"/>
      <c r="BE98" s="216"/>
      <c r="BF98" s="226"/>
      <c r="BG98" s="226"/>
      <c r="BH98" s="226"/>
      <c r="BI98" s="252"/>
      <c r="DM98" s="215"/>
      <c r="DN98" s="167"/>
      <c r="DO98" s="253"/>
      <c r="DP98" s="253"/>
      <c r="DQ98" s="253"/>
      <c r="DR98" s="253"/>
      <c r="DT98" s="253"/>
      <c r="DU98" s="215"/>
      <c r="DV98" s="253"/>
      <c r="DW98" s="224">
        <v>1719829.3333300001</v>
      </c>
      <c r="DX98" s="224"/>
      <c r="DY98" s="225"/>
      <c r="DZ98" s="253"/>
      <c r="EA98" s="253"/>
      <c r="EB98" s="253"/>
      <c r="EC98" s="253"/>
      <c r="ED98" s="253"/>
    </row>
    <row r="99" spans="42:134" ht="14">
      <c r="AP99" s="471">
        <v>34.26</v>
      </c>
      <c r="AQ99" s="471">
        <v>23.03</v>
      </c>
      <c r="AR99" s="471">
        <v>9.76</v>
      </c>
      <c r="AS99" s="471">
        <v>6.9</v>
      </c>
      <c r="AT99" s="471">
        <v>3.17</v>
      </c>
      <c r="AU99" s="471">
        <v>2.2799999999999998</v>
      </c>
      <c r="AV99" s="471">
        <v>1.07</v>
      </c>
      <c r="AW99" s="471">
        <v>1022948</v>
      </c>
      <c r="AX99" s="471">
        <v>36962.519999999997</v>
      </c>
      <c r="AY99" s="253">
        <v>18153792.036798358</v>
      </c>
      <c r="BC99" s="216"/>
      <c r="BD99" s="216"/>
      <c r="BE99" s="216"/>
      <c r="BF99" s="226"/>
      <c r="BG99" s="226"/>
      <c r="BH99" s="226"/>
      <c r="BI99" s="252"/>
      <c r="DM99" s="215"/>
      <c r="DN99" s="167"/>
      <c r="DO99" s="253"/>
      <c r="DP99" s="253"/>
      <c r="DQ99" s="253"/>
      <c r="DR99" s="253"/>
      <c r="DT99" s="253"/>
      <c r="DU99" s="215"/>
      <c r="DV99" s="253"/>
      <c r="DW99" s="224">
        <v>1874289.1666699999</v>
      </c>
      <c r="DX99" s="224"/>
      <c r="DY99" s="225"/>
      <c r="DZ99" s="253"/>
      <c r="EA99" s="253"/>
      <c r="EB99" s="253"/>
      <c r="EC99" s="253"/>
      <c r="ED99" s="253"/>
    </row>
    <row r="100" spans="42:134" ht="14">
      <c r="AP100" s="471">
        <v>34.51</v>
      </c>
      <c r="AQ100" s="471">
        <v>23.4</v>
      </c>
      <c r="AR100" s="471">
        <v>10.19</v>
      </c>
      <c r="AS100" s="471">
        <v>7.36</v>
      </c>
      <c r="AT100" s="471">
        <v>3.63</v>
      </c>
      <c r="AU100" s="471">
        <v>2.71</v>
      </c>
      <c r="AV100" s="471">
        <v>1.37</v>
      </c>
      <c r="AW100" s="471">
        <v>1052297</v>
      </c>
      <c r="AX100" s="471">
        <v>36389.26</v>
      </c>
      <c r="AY100" s="253">
        <v>18968827.154742908</v>
      </c>
      <c r="AZ100" s="240">
        <v>36.299999999999997</v>
      </c>
      <c r="BC100" s="216"/>
      <c r="BD100" s="216"/>
      <c r="BE100" s="216"/>
      <c r="BF100" s="226"/>
      <c r="BG100" s="226"/>
      <c r="BH100" s="226"/>
      <c r="BI100" s="252"/>
      <c r="DM100" s="215"/>
      <c r="DN100" s="167"/>
      <c r="DO100" s="253"/>
      <c r="DP100" s="253"/>
      <c r="DQ100" s="253"/>
      <c r="DR100" s="253"/>
      <c r="DT100" s="253"/>
      <c r="DU100" s="215"/>
      <c r="DV100" s="253"/>
      <c r="DW100" s="224">
        <v>2060781.1666699999</v>
      </c>
      <c r="DX100" s="224"/>
      <c r="DY100" s="225"/>
      <c r="DZ100" s="253"/>
      <c r="EA100" s="253"/>
      <c r="EB100" s="253"/>
      <c r="EC100" s="253"/>
      <c r="ED100" s="253"/>
    </row>
    <row r="101" spans="42:134" ht="14">
      <c r="AP101" s="471">
        <v>34.33</v>
      </c>
      <c r="AQ101" s="471">
        <v>23.13</v>
      </c>
      <c r="AR101" s="471">
        <v>9.82</v>
      </c>
      <c r="AS101" s="471">
        <v>6.96</v>
      </c>
      <c r="AT101" s="471">
        <v>3.26</v>
      </c>
      <c r="AU101" s="471">
        <v>2.38</v>
      </c>
      <c r="AV101" s="471">
        <v>1.1599999999999999</v>
      </c>
      <c r="AW101" s="471">
        <v>1072582</v>
      </c>
      <c r="AX101" s="471">
        <v>36720.04</v>
      </c>
      <c r="AY101" s="253">
        <v>19160318.751668029</v>
      </c>
      <c r="AZ101" s="240">
        <v>32.599999999999994</v>
      </c>
      <c r="BC101" s="216"/>
      <c r="BD101" s="216"/>
      <c r="BE101" s="216"/>
      <c r="BF101" s="226"/>
      <c r="BG101" s="226"/>
      <c r="BH101" s="226"/>
      <c r="BI101" s="252"/>
      <c r="DM101" s="215"/>
      <c r="DN101" s="167"/>
      <c r="DO101" s="253"/>
      <c r="DP101" s="253"/>
      <c r="DQ101" s="253"/>
      <c r="DR101" s="253"/>
      <c r="DT101" s="253"/>
      <c r="DU101" s="215"/>
      <c r="DV101" s="253"/>
      <c r="DW101" s="224">
        <v>2249518.6666700002</v>
      </c>
      <c r="DX101" s="224"/>
      <c r="DY101" s="225"/>
      <c r="DZ101" s="253"/>
      <c r="EA101" s="253"/>
      <c r="EB101" s="253"/>
      <c r="EC101" s="253"/>
      <c r="ED101" s="253"/>
    </row>
    <row r="102" spans="42:134" ht="14">
      <c r="AP102" s="471">
        <v>33.51</v>
      </c>
      <c r="AQ102" s="471">
        <v>22.21</v>
      </c>
      <c r="AR102" s="471">
        <v>8.94</v>
      </c>
      <c r="AS102" s="471">
        <v>6.16</v>
      </c>
      <c r="AT102" s="471">
        <v>2.7</v>
      </c>
      <c r="AU102" s="471">
        <v>1.93</v>
      </c>
      <c r="AV102" s="471">
        <v>0.91</v>
      </c>
      <c r="AW102" s="471"/>
      <c r="AX102" s="471"/>
      <c r="AY102" s="253"/>
      <c r="BC102" s="216"/>
      <c r="BD102" s="216"/>
      <c r="BE102" s="216"/>
      <c r="BF102" s="224"/>
      <c r="BG102" s="225"/>
      <c r="BH102" s="226"/>
      <c r="BI102" s="252"/>
      <c r="DM102" s="215"/>
      <c r="DU102" s="215"/>
      <c r="DW102" s="224"/>
      <c r="DX102" s="224"/>
      <c r="DY102" s="225"/>
      <c r="DZ102" s="253"/>
      <c r="EA102" s="253"/>
      <c r="EB102" s="253"/>
      <c r="EC102" s="253"/>
      <c r="ED102" s="253"/>
    </row>
    <row r="103" spans="42:134" ht="14">
      <c r="AP103" s="471">
        <v>33.65</v>
      </c>
      <c r="AQ103" s="471">
        <v>22.36</v>
      </c>
      <c r="AR103" s="471">
        <v>9.09</v>
      </c>
      <c r="AS103" s="471">
        <v>6.31</v>
      </c>
      <c r="AT103" s="471">
        <v>2.82</v>
      </c>
      <c r="AU103" s="471">
        <v>2.0299999999999998</v>
      </c>
      <c r="AV103" s="471">
        <v>0.97</v>
      </c>
      <c r="AW103" s="471"/>
      <c r="AX103" s="471"/>
      <c r="AY103" s="253"/>
      <c r="DM103" s="215"/>
      <c r="DU103" s="215"/>
      <c r="DW103" s="224"/>
      <c r="DX103" s="224"/>
      <c r="DY103" s="225"/>
      <c r="DZ103" s="253"/>
      <c r="EA103" s="253"/>
      <c r="EB103" s="253"/>
      <c r="EC103" s="253"/>
      <c r="ED103" s="253"/>
    </row>
    <row r="104" spans="42:134">
      <c r="AS104" s="345"/>
    </row>
    <row r="105" spans="42:134">
      <c r="AS105" s="345"/>
    </row>
    <row r="106" spans="42:134">
      <c r="AS106" s="345"/>
    </row>
    <row r="107" spans="42:134">
      <c r="AS107" s="345"/>
    </row>
    <row r="108" spans="42:134">
      <c r="AS108" s="345"/>
    </row>
    <row r="109" spans="42:134">
      <c r="AS109" s="345"/>
    </row>
    <row r="110" spans="42:134">
      <c r="AS110" s="345"/>
    </row>
    <row r="111" spans="42:134">
      <c r="AS111" s="345"/>
    </row>
    <row r="112" spans="42:134">
      <c r="AS112" s="345"/>
    </row>
    <row r="113" spans="45:45">
      <c r="AS113" s="345"/>
    </row>
    <row r="114" spans="45:45">
      <c r="AS114" s="345"/>
    </row>
    <row r="115" spans="45:45">
      <c r="AS115" s="345"/>
    </row>
    <row r="116" spans="45:45">
      <c r="AS116" s="345"/>
    </row>
    <row r="117" spans="45:45">
      <c r="AS117" s="345"/>
    </row>
    <row r="118" spans="45:45">
      <c r="AS118" s="345"/>
    </row>
    <row r="119" spans="45:45">
      <c r="AS119" s="345"/>
    </row>
  </sheetData>
  <pageMargins left="0.75" right="0.75" top="1" bottom="1" header="0.5" footer="0.5"/>
  <legacyDrawing r:id="rId1"/>
  <extLst>
    <ext xmlns:mx="http://schemas.microsoft.com/office/mac/excel/2008/main" uri="{64002731-A6B0-56B0-2670-7721B7C09600}">
      <mx:PLV Mode="0" OnePage="0" WScale="0"/>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G72"/>
  <sheetViews>
    <sheetView workbookViewId="0">
      <pane xSplit="1" ySplit="3" topLeftCell="X26" activePane="bottomRight" state="frozen"/>
      <selection pane="topRight" activeCell="B1" sqref="B1"/>
      <selection pane="bottomLeft" activeCell="A4" sqref="A4"/>
      <selection pane="bottomRight" sqref="A1:XFD1048576"/>
    </sheetView>
  </sheetViews>
  <sheetFormatPr baseColWidth="10" defaultColWidth="7.42578125" defaultRowHeight="14" x14ac:dyDescent="0"/>
  <cols>
    <col min="1" max="16384" width="7.42578125" style="123"/>
  </cols>
  <sheetData>
    <row r="1" spans="1:267">
      <c r="A1" s="123" t="s">
        <v>170</v>
      </c>
      <c r="B1" s="123" t="s">
        <v>444</v>
      </c>
      <c r="C1" s="123">
        <v>1010110501</v>
      </c>
      <c r="D1" s="123">
        <v>1010110601</v>
      </c>
      <c r="E1" s="123">
        <v>1010110701</v>
      </c>
      <c r="F1" s="123">
        <v>1010110801</v>
      </c>
      <c r="G1" s="123">
        <v>1010111001</v>
      </c>
      <c r="H1" s="123">
        <v>1010120501</v>
      </c>
      <c r="I1" s="123">
        <v>1010120601</v>
      </c>
      <c r="J1" s="123">
        <v>1010120701</v>
      </c>
      <c r="K1" s="123">
        <v>1030200201</v>
      </c>
      <c r="L1" s="123">
        <v>1040100101</v>
      </c>
      <c r="M1" s="123">
        <v>1040100301</v>
      </c>
      <c r="N1" s="123">
        <v>1040210501</v>
      </c>
      <c r="O1" s="123">
        <v>1040210601</v>
      </c>
      <c r="P1" s="123">
        <v>1040210701</v>
      </c>
      <c r="Q1" s="123">
        <v>1040210901</v>
      </c>
      <c r="R1" s="123">
        <v>1040220501</v>
      </c>
      <c r="S1" s="123">
        <v>1040220601</v>
      </c>
      <c r="T1" s="123">
        <v>1040220701</v>
      </c>
      <c r="U1" s="123">
        <v>1040230401</v>
      </c>
      <c r="V1" s="123">
        <v>1040230401</v>
      </c>
      <c r="W1" s="123">
        <v>1040230501</v>
      </c>
      <c r="X1" s="123">
        <v>1040230601</v>
      </c>
      <c r="Y1" s="123">
        <v>1040230701</v>
      </c>
      <c r="Z1" s="123">
        <v>5010200201</v>
      </c>
      <c r="AA1" s="123">
        <v>5010300301</v>
      </c>
      <c r="AB1" s="123">
        <v>5010400401</v>
      </c>
      <c r="AC1" s="123" t="s">
        <v>445</v>
      </c>
      <c r="AD1" s="123">
        <v>1010110501</v>
      </c>
      <c r="AE1" s="123">
        <v>1010110601</v>
      </c>
      <c r="AF1" s="123">
        <v>1010110701</v>
      </c>
      <c r="AG1" s="123">
        <v>1010110801</v>
      </c>
      <c r="AH1" s="123">
        <v>1010111001</v>
      </c>
      <c r="AI1" s="123">
        <v>1010120401</v>
      </c>
      <c r="AJ1" s="123">
        <v>1010120501</v>
      </c>
      <c r="AK1" s="123">
        <v>1010120601</v>
      </c>
      <c r="AL1" s="123">
        <v>1010120701</v>
      </c>
      <c r="AM1" s="123">
        <v>1030200201</v>
      </c>
      <c r="AN1" s="123">
        <v>1040100101</v>
      </c>
      <c r="AO1" s="123">
        <v>1040100301</v>
      </c>
      <c r="AP1" s="123">
        <v>1040210501</v>
      </c>
      <c r="AQ1" s="123">
        <v>1040210601</v>
      </c>
      <c r="AR1" s="123">
        <v>1040210701</v>
      </c>
      <c r="AS1" s="123">
        <v>1040210901</v>
      </c>
      <c r="AT1" s="123">
        <v>1040220401</v>
      </c>
      <c r="AU1" s="123">
        <v>1040220501</v>
      </c>
      <c r="AV1" s="123">
        <v>1040220601</v>
      </c>
      <c r="AW1" s="123">
        <v>1040220701</v>
      </c>
      <c r="AX1" s="123">
        <v>1040230401</v>
      </c>
      <c r="AY1" s="123">
        <v>1040230401</v>
      </c>
      <c r="AZ1" s="123">
        <v>1040230501</v>
      </c>
      <c r="BA1" s="123">
        <v>1040230601</v>
      </c>
      <c r="BB1" s="123">
        <v>1040230701</v>
      </c>
      <c r="BC1" s="123">
        <v>5010200201</v>
      </c>
      <c r="BD1" s="123">
        <v>5010300301</v>
      </c>
      <c r="BE1" s="123" t="s">
        <v>514</v>
      </c>
      <c r="BF1" s="123">
        <v>1010110501</v>
      </c>
      <c r="BG1" s="123">
        <v>1010110601</v>
      </c>
      <c r="BH1" s="123">
        <v>1010110701</v>
      </c>
      <c r="BI1" s="123">
        <v>1010110801</v>
      </c>
      <c r="BJ1" s="123">
        <v>1010111001</v>
      </c>
      <c r="BK1" s="123">
        <v>1010120401</v>
      </c>
      <c r="BL1" s="123">
        <v>1010120501</v>
      </c>
      <c r="BM1" s="123">
        <v>1010120601</v>
      </c>
      <c r="BN1" s="123">
        <v>1010120701</v>
      </c>
      <c r="BO1" s="123">
        <v>1030200201</v>
      </c>
      <c r="BP1" s="123">
        <v>1040100101</v>
      </c>
      <c r="BQ1" s="123">
        <v>1040100301</v>
      </c>
      <c r="BR1" s="123">
        <v>1040210501</v>
      </c>
      <c r="BS1" s="123">
        <v>1040210601</v>
      </c>
      <c r="BT1" s="123">
        <v>1040210701</v>
      </c>
      <c r="BU1" s="123">
        <v>1040210901</v>
      </c>
      <c r="BV1" s="123">
        <v>1040220401</v>
      </c>
      <c r="BW1" s="123">
        <v>1040220501</v>
      </c>
      <c r="BX1" s="123">
        <v>1040220601</v>
      </c>
      <c r="BY1" s="123">
        <v>1040220701</v>
      </c>
      <c r="BZ1" s="123">
        <v>1040230401</v>
      </c>
      <c r="CA1" s="123">
        <v>1040230401</v>
      </c>
      <c r="CB1" s="123">
        <v>1040230501</v>
      </c>
      <c r="CC1" s="123">
        <v>1040230601</v>
      </c>
      <c r="CD1" s="123">
        <v>1040230701</v>
      </c>
      <c r="CE1" s="123">
        <v>5010200201</v>
      </c>
      <c r="CF1" s="123">
        <v>5010300301</v>
      </c>
      <c r="CG1" s="123">
        <v>5010400401</v>
      </c>
      <c r="CH1" s="123" t="s">
        <v>513</v>
      </c>
      <c r="CI1" s="123">
        <v>1010110601</v>
      </c>
      <c r="CJ1" s="123">
        <v>1010110701</v>
      </c>
      <c r="CK1" s="123">
        <v>1010111001</v>
      </c>
      <c r="CL1" s="123">
        <v>1010120501</v>
      </c>
      <c r="CM1" s="123">
        <v>1010120601</v>
      </c>
      <c r="CN1" s="123">
        <v>1010120701</v>
      </c>
      <c r="CO1" s="123">
        <v>1030200201</v>
      </c>
      <c r="CP1" s="123">
        <v>1040100101</v>
      </c>
      <c r="CQ1" s="123">
        <v>1040100301</v>
      </c>
      <c r="CR1" s="123">
        <v>1040210501</v>
      </c>
      <c r="CS1" s="123">
        <v>1040210601</v>
      </c>
      <c r="CT1" s="123">
        <v>1040210701</v>
      </c>
      <c r="CU1" s="123">
        <v>1040220501</v>
      </c>
      <c r="CV1" s="123">
        <v>1040220601</v>
      </c>
      <c r="CW1" s="123">
        <v>1040220701</v>
      </c>
      <c r="CX1" s="123">
        <v>1040230501</v>
      </c>
      <c r="CY1" s="123">
        <v>1040230601</v>
      </c>
      <c r="CZ1" s="123">
        <v>1040230701</v>
      </c>
      <c r="DA1" s="123">
        <v>5010200201</v>
      </c>
      <c r="DB1" s="123">
        <v>5010300301</v>
      </c>
      <c r="DC1" s="123">
        <v>5010400401</v>
      </c>
      <c r="DD1" s="123" t="s">
        <v>680</v>
      </c>
      <c r="DE1" s="123">
        <v>1010110301</v>
      </c>
      <c r="DF1" s="123">
        <v>1010110401</v>
      </c>
      <c r="DG1" s="123">
        <v>1010110801</v>
      </c>
      <c r="DH1" s="123">
        <v>1010120201</v>
      </c>
      <c r="DI1" s="123">
        <v>1010120301</v>
      </c>
      <c r="DJ1" s="123">
        <v>1030200201</v>
      </c>
      <c r="DK1" s="123">
        <v>1040100101</v>
      </c>
      <c r="DL1" s="123">
        <v>1040100301</v>
      </c>
      <c r="DM1" s="123">
        <v>1040210201</v>
      </c>
      <c r="DN1" s="123">
        <v>1040210301</v>
      </c>
      <c r="DO1" s="123">
        <v>1040210901</v>
      </c>
      <c r="DP1" s="123">
        <v>1040220201</v>
      </c>
      <c r="DQ1" s="123">
        <v>1040220301</v>
      </c>
      <c r="DR1" s="123">
        <v>1040230201</v>
      </c>
      <c r="DS1" s="123">
        <v>1040230301</v>
      </c>
      <c r="DT1" s="123">
        <v>1040230401</v>
      </c>
      <c r="DU1" s="123">
        <v>1040230401</v>
      </c>
      <c r="DV1" s="123">
        <v>5010200201</v>
      </c>
      <c r="DW1" s="123">
        <v>5010300301</v>
      </c>
      <c r="DX1" s="123">
        <v>1010110501</v>
      </c>
      <c r="DY1" s="123" t="s">
        <v>574</v>
      </c>
      <c r="DZ1" s="123">
        <v>1010110701</v>
      </c>
      <c r="EA1" s="123">
        <v>1010110801</v>
      </c>
      <c r="EB1" s="123">
        <v>1010111001</v>
      </c>
      <c r="EC1" s="123">
        <v>1010120501</v>
      </c>
      <c r="ED1" s="123">
        <v>1010120601</v>
      </c>
      <c r="EE1" s="123">
        <v>1010120701</v>
      </c>
      <c r="EF1" s="123">
        <v>1030200201</v>
      </c>
      <c r="EG1" s="123">
        <v>1040100101</v>
      </c>
      <c r="EH1" s="123">
        <v>1040210501</v>
      </c>
      <c r="EI1" s="123">
        <v>1040210601</v>
      </c>
      <c r="EJ1" s="123">
        <v>1040210701</v>
      </c>
      <c r="EK1" s="123">
        <v>1040210901</v>
      </c>
      <c r="EL1" s="123">
        <v>1040220501</v>
      </c>
      <c r="EM1" s="123">
        <v>1040220601</v>
      </c>
      <c r="EN1" s="123">
        <v>1040220701</v>
      </c>
      <c r="EO1" s="123">
        <v>1040230501</v>
      </c>
      <c r="EP1" s="123">
        <v>1040230601</v>
      </c>
      <c r="EQ1" s="123">
        <v>1040230701</v>
      </c>
      <c r="ER1" s="123">
        <v>5010300301</v>
      </c>
      <c r="ES1" s="123" t="s">
        <v>447</v>
      </c>
      <c r="ET1" s="123">
        <v>1010110601</v>
      </c>
      <c r="EU1" s="123">
        <v>1010110701</v>
      </c>
      <c r="EV1" s="123">
        <v>1010110801</v>
      </c>
      <c r="EW1" s="123">
        <v>1010120501</v>
      </c>
      <c r="EX1" s="123">
        <v>1010120601</v>
      </c>
      <c r="EY1" s="123">
        <v>1010120701</v>
      </c>
      <c r="EZ1" s="123">
        <v>1030200201</v>
      </c>
      <c r="FA1" s="123">
        <v>1040100101</v>
      </c>
      <c r="FB1" s="123">
        <v>1040100301</v>
      </c>
      <c r="FC1" s="123">
        <v>1040210501</v>
      </c>
      <c r="FD1" s="123">
        <v>1040210601</v>
      </c>
      <c r="FE1" s="123">
        <v>1040210701</v>
      </c>
      <c r="FF1" s="123">
        <v>1040210901</v>
      </c>
      <c r="FG1" s="123">
        <v>1040220501</v>
      </c>
      <c r="FH1" s="123">
        <v>1040220601</v>
      </c>
      <c r="FI1" s="123">
        <v>1040220701</v>
      </c>
      <c r="FJ1" s="123">
        <v>1040230501</v>
      </c>
      <c r="FK1" s="123">
        <v>1040230601</v>
      </c>
      <c r="FL1" s="123">
        <v>1040230701</v>
      </c>
      <c r="FM1" s="123">
        <v>5010200201</v>
      </c>
      <c r="FN1" s="123">
        <v>5010300301</v>
      </c>
      <c r="FO1" s="123" t="s">
        <v>448</v>
      </c>
      <c r="FP1" s="123">
        <v>1010110401</v>
      </c>
      <c r="FQ1" s="123">
        <v>1010110501</v>
      </c>
      <c r="FR1" s="123">
        <v>1010110601</v>
      </c>
      <c r="FS1" s="123">
        <v>1010110701</v>
      </c>
      <c r="FT1" s="123">
        <v>1010110801</v>
      </c>
      <c r="FU1" s="123">
        <v>1010111001</v>
      </c>
      <c r="FV1" s="123">
        <v>1010120301</v>
      </c>
      <c r="FW1" s="123">
        <v>1010120401</v>
      </c>
      <c r="FX1" s="123">
        <v>1010120501</v>
      </c>
      <c r="FY1" s="123">
        <v>1010120601</v>
      </c>
      <c r="FZ1" s="123">
        <v>1010120701</v>
      </c>
      <c r="GA1" s="123">
        <v>1030200201</v>
      </c>
      <c r="GB1" s="123">
        <v>1040100101</v>
      </c>
      <c r="GC1" s="123">
        <v>1040100301</v>
      </c>
      <c r="GD1" s="123">
        <v>1040210301</v>
      </c>
      <c r="GE1" s="123">
        <v>1040210501</v>
      </c>
      <c r="GF1" s="123">
        <v>1040210601</v>
      </c>
      <c r="GG1" s="123">
        <v>1040210701</v>
      </c>
      <c r="GH1" s="123">
        <v>1040210901</v>
      </c>
      <c r="GI1" s="123">
        <v>1040220301</v>
      </c>
      <c r="GJ1" s="123">
        <v>1040220401</v>
      </c>
      <c r="GK1" s="123">
        <v>1040220501</v>
      </c>
      <c r="GL1" s="123">
        <v>1040220601</v>
      </c>
      <c r="GM1" s="123">
        <v>1040220701</v>
      </c>
      <c r="GN1" s="123">
        <v>1040230301</v>
      </c>
      <c r="GO1" s="123">
        <v>1040230401</v>
      </c>
      <c r="GP1" s="123">
        <v>1040230401</v>
      </c>
      <c r="GQ1" s="123">
        <v>1040230501</v>
      </c>
      <c r="GR1" s="123">
        <v>1040230601</v>
      </c>
      <c r="GS1" s="123">
        <v>1040230701</v>
      </c>
      <c r="GT1" s="123">
        <v>5010200201</v>
      </c>
      <c r="GU1" s="123">
        <v>5010300301</v>
      </c>
      <c r="GV1" s="123" t="s">
        <v>571</v>
      </c>
      <c r="GW1" s="123">
        <v>1010110401</v>
      </c>
      <c r="GX1" s="123">
        <v>1010110501</v>
      </c>
      <c r="GY1" s="123">
        <v>1010110601</v>
      </c>
      <c r="GZ1" s="123">
        <v>1010110701</v>
      </c>
      <c r="HA1" s="123">
        <v>1010110801</v>
      </c>
      <c r="HB1" s="123">
        <v>1010111001</v>
      </c>
      <c r="HC1" s="123">
        <v>1010120401</v>
      </c>
      <c r="HD1" s="123">
        <v>1010120501</v>
      </c>
      <c r="HE1" s="123">
        <v>1010120601</v>
      </c>
      <c r="HF1" s="123">
        <v>1010120701</v>
      </c>
      <c r="HG1" s="123">
        <v>1030200201</v>
      </c>
      <c r="HH1" s="123">
        <v>1040100101</v>
      </c>
      <c r="HI1" s="123">
        <v>1040100301</v>
      </c>
      <c r="HJ1" s="123">
        <v>1040210501</v>
      </c>
      <c r="HK1" s="123">
        <v>1040210601</v>
      </c>
      <c r="HL1" s="123">
        <v>1040210701</v>
      </c>
      <c r="HM1" s="123">
        <v>1040210901</v>
      </c>
      <c r="HN1" s="123">
        <v>1040220401</v>
      </c>
      <c r="HO1" s="123">
        <v>1040220501</v>
      </c>
      <c r="HP1" s="123">
        <v>1040220601</v>
      </c>
      <c r="HQ1" s="123">
        <v>1040220701</v>
      </c>
      <c r="HR1" s="123">
        <v>1040230401</v>
      </c>
      <c r="HS1" s="123">
        <v>1040230401</v>
      </c>
      <c r="HT1" s="123">
        <v>1040230501</v>
      </c>
      <c r="HU1" s="123">
        <v>1040230601</v>
      </c>
      <c r="HV1" s="123">
        <v>1040230701</v>
      </c>
      <c r="HW1" s="123">
        <v>5010200201</v>
      </c>
      <c r="HX1" s="123">
        <v>5010300301</v>
      </c>
      <c r="HY1" s="123">
        <v>5010400401</v>
      </c>
      <c r="HZ1" s="123" t="s">
        <v>449</v>
      </c>
      <c r="IA1" s="123">
        <v>1010110401</v>
      </c>
      <c r="IB1" s="123">
        <v>1010110501</v>
      </c>
      <c r="IC1" s="123">
        <v>1010110601</v>
      </c>
      <c r="ID1" s="123">
        <v>1010110701</v>
      </c>
      <c r="IE1" s="123">
        <v>1010110801</v>
      </c>
      <c r="IF1" s="123">
        <v>1010111001</v>
      </c>
      <c r="IG1" s="123">
        <v>1010120301</v>
      </c>
      <c r="IH1" s="123">
        <v>1010120401</v>
      </c>
      <c r="II1" s="123">
        <v>1010120501</v>
      </c>
      <c r="IJ1" s="123">
        <v>1010120601</v>
      </c>
      <c r="IK1" s="123">
        <v>1010120701</v>
      </c>
      <c r="IL1" s="123">
        <v>1030200201</v>
      </c>
      <c r="IM1" s="123">
        <v>1040100101</v>
      </c>
      <c r="IN1" s="123">
        <v>1040100301</v>
      </c>
      <c r="IO1" s="123">
        <v>1040210301</v>
      </c>
      <c r="IP1" s="123">
        <v>1040210501</v>
      </c>
      <c r="IQ1" s="123">
        <v>1040210601</v>
      </c>
      <c r="IR1" s="123">
        <v>1040210701</v>
      </c>
      <c r="IS1" s="123">
        <v>1040210901</v>
      </c>
      <c r="IT1" s="123">
        <v>1040220301</v>
      </c>
      <c r="IU1" s="123">
        <v>1040220401</v>
      </c>
      <c r="IV1" s="123">
        <v>1040220501</v>
      </c>
      <c r="IW1" s="123">
        <v>1040220601</v>
      </c>
      <c r="IX1" s="123">
        <v>1040220701</v>
      </c>
      <c r="IY1" s="123">
        <v>1040230301</v>
      </c>
      <c r="IZ1" s="123">
        <v>1040230401</v>
      </c>
      <c r="JA1" s="123">
        <v>1040230401</v>
      </c>
      <c r="JB1" s="123">
        <v>1040230501</v>
      </c>
      <c r="JC1" s="123">
        <v>1040230601</v>
      </c>
      <c r="JD1" s="123">
        <v>1040230701</v>
      </c>
      <c r="JE1" s="123">
        <v>5010200201</v>
      </c>
      <c r="JF1" s="123">
        <v>5010300301</v>
      </c>
      <c r="JG1" s="123">
        <v>5010400401</v>
      </c>
    </row>
    <row r="2" spans="1:267" s="124" customFormat="1" ht="84">
      <c r="B2" s="124" t="s">
        <v>171</v>
      </c>
      <c r="C2" s="124" t="s">
        <v>442</v>
      </c>
      <c r="D2" s="124" t="s">
        <v>172</v>
      </c>
      <c r="E2" s="124" t="s">
        <v>173</v>
      </c>
      <c r="F2" s="124" t="s">
        <v>174</v>
      </c>
      <c r="G2" s="124" t="s">
        <v>175</v>
      </c>
      <c r="H2" s="124" t="s">
        <v>176</v>
      </c>
      <c r="I2" s="124" t="s">
        <v>177</v>
      </c>
      <c r="J2" s="124" t="s">
        <v>178</v>
      </c>
      <c r="K2" s="124" t="s">
        <v>179</v>
      </c>
      <c r="L2" s="124" t="s">
        <v>180</v>
      </c>
      <c r="M2" s="124" t="s">
        <v>181</v>
      </c>
      <c r="N2" s="124" t="s">
        <v>182</v>
      </c>
      <c r="O2" s="124" t="s">
        <v>183</v>
      </c>
      <c r="P2" s="124" t="s">
        <v>184</v>
      </c>
      <c r="Q2" s="124" t="s">
        <v>185</v>
      </c>
      <c r="R2" s="124" t="s">
        <v>186</v>
      </c>
      <c r="S2" s="124" t="s">
        <v>187</v>
      </c>
      <c r="T2" s="124" t="s">
        <v>188</v>
      </c>
      <c r="U2" s="124" t="s">
        <v>189</v>
      </c>
      <c r="V2" s="124" t="s">
        <v>189</v>
      </c>
      <c r="W2" s="124" t="s">
        <v>190</v>
      </c>
      <c r="X2" s="124" t="s">
        <v>191</v>
      </c>
      <c r="Y2" s="124" t="s">
        <v>192</v>
      </c>
      <c r="Z2" s="124" t="s">
        <v>193</v>
      </c>
      <c r="AA2" s="124" t="s">
        <v>194</v>
      </c>
      <c r="AB2" s="124" t="s">
        <v>195</v>
      </c>
      <c r="AC2" s="124" t="s">
        <v>196</v>
      </c>
      <c r="AD2" s="124" t="s">
        <v>197</v>
      </c>
      <c r="AE2" s="124" t="s">
        <v>198</v>
      </c>
      <c r="AF2" s="124" t="s">
        <v>199</v>
      </c>
      <c r="AG2" s="124" t="s">
        <v>200</v>
      </c>
      <c r="AH2" s="124" t="s">
        <v>201</v>
      </c>
      <c r="AI2" s="124" t="s">
        <v>202</v>
      </c>
      <c r="AJ2" s="124" t="s">
        <v>203</v>
      </c>
      <c r="AK2" s="124" t="s">
        <v>204</v>
      </c>
      <c r="AL2" s="124" t="s">
        <v>205</v>
      </c>
      <c r="AM2" s="124" t="s">
        <v>206</v>
      </c>
      <c r="AN2" s="124" t="s">
        <v>207</v>
      </c>
      <c r="AO2" s="124" t="s">
        <v>208</v>
      </c>
      <c r="AP2" s="124" t="s">
        <v>209</v>
      </c>
      <c r="AQ2" s="124" t="s">
        <v>210</v>
      </c>
      <c r="AR2" s="124" t="s">
        <v>211</v>
      </c>
      <c r="AS2" s="124" t="s">
        <v>212</v>
      </c>
      <c r="AT2" s="124" t="s">
        <v>213</v>
      </c>
      <c r="AU2" s="124" t="s">
        <v>214</v>
      </c>
      <c r="AV2" s="124" t="s">
        <v>215</v>
      </c>
      <c r="AW2" s="124" t="s">
        <v>216</v>
      </c>
      <c r="AX2" s="124" t="s">
        <v>217</v>
      </c>
      <c r="AY2" s="124" t="s">
        <v>217</v>
      </c>
      <c r="AZ2" s="124" t="s">
        <v>218</v>
      </c>
      <c r="BA2" s="124" t="s">
        <v>219</v>
      </c>
      <c r="BB2" s="124" t="s">
        <v>220</v>
      </c>
      <c r="BC2" s="124" t="s">
        <v>221</v>
      </c>
      <c r="BD2" s="124" t="s">
        <v>222</v>
      </c>
      <c r="BE2" s="124" t="s">
        <v>223</v>
      </c>
      <c r="BF2" s="124" t="s">
        <v>224</v>
      </c>
      <c r="BG2" s="124" t="s">
        <v>225</v>
      </c>
      <c r="BH2" s="124" t="s">
        <v>226</v>
      </c>
      <c r="BI2" s="124" t="s">
        <v>227</v>
      </c>
      <c r="BJ2" s="124" t="s">
        <v>228</v>
      </c>
      <c r="BK2" s="124" t="s">
        <v>229</v>
      </c>
      <c r="BL2" s="124" t="s">
        <v>230</v>
      </c>
      <c r="BM2" s="124" t="s">
        <v>231</v>
      </c>
      <c r="BN2" s="124" t="s">
        <v>232</v>
      </c>
      <c r="BO2" s="124" t="s">
        <v>233</v>
      </c>
      <c r="BP2" s="124" t="s">
        <v>234</v>
      </c>
      <c r="BQ2" s="124" t="s">
        <v>235</v>
      </c>
      <c r="BR2" s="124" t="s">
        <v>236</v>
      </c>
      <c r="BS2" s="124" t="s">
        <v>237</v>
      </c>
      <c r="BT2" s="124" t="s">
        <v>238</v>
      </c>
      <c r="BU2" s="124" t="s">
        <v>239</v>
      </c>
      <c r="BV2" s="124" t="s">
        <v>240</v>
      </c>
      <c r="BW2" s="124" t="s">
        <v>241</v>
      </c>
      <c r="BX2" s="124" t="s">
        <v>242</v>
      </c>
      <c r="BY2" s="124" t="s">
        <v>243</v>
      </c>
      <c r="BZ2" s="124" t="s">
        <v>244</v>
      </c>
      <c r="CA2" s="124" t="s">
        <v>244</v>
      </c>
      <c r="CB2" s="124" t="s">
        <v>245</v>
      </c>
      <c r="CC2" s="124" t="s">
        <v>246</v>
      </c>
      <c r="CD2" s="124" t="s">
        <v>247</v>
      </c>
      <c r="CE2" s="124" t="s">
        <v>248</v>
      </c>
      <c r="CF2" s="124" t="s">
        <v>249</v>
      </c>
      <c r="CG2" s="124" t="s">
        <v>250</v>
      </c>
      <c r="CH2" s="124" t="s">
        <v>251</v>
      </c>
      <c r="CI2" s="124" t="s">
        <v>252</v>
      </c>
      <c r="CJ2" s="124" t="s">
        <v>253</v>
      </c>
      <c r="CK2" s="124" t="s">
        <v>254</v>
      </c>
      <c r="CL2" s="124" t="s">
        <v>255</v>
      </c>
      <c r="CM2" s="124" t="s">
        <v>256</v>
      </c>
      <c r="CN2" s="124" t="s">
        <v>257</v>
      </c>
      <c r="CO2" s="124" t="s">
        <v>258</v>
      </c>
      <c r="CP2" s="124" t="s">
        <v>259</v>
      </c>
      <c r="CQ2" s="124" t="s">
        <v>260</v>
      </c>
      <c r="CR2" s="124" t="s">
        <v>261</v>
      </c>
      <c r="CS2" s="124" t="s">
        <v>262</v>
      </c>
      <c r="CT2" s="124" t="s">
        <v>263</v>
      </c>
      <c r="CU2" s="124" t="s">
        <v>264</v>
      </c>
      <c r="CV2" s="124" t="s">
        <v>265</v>
      </c>
      <c r="CW2" s="124" t="s">
        <v>266</v>
      </c>
      <c r="CX2" s="124" t="s">
        <v>267</v>
      </c>
      <c r="CY2" s="124" t="s">
        <v>268</v>
      </c>
      <c r="CZ2" s="124" t="s">
        <v>269</v>
      </c>
      <c r="DA2" s="124" t="s">
        <v>270</v>
      </c>
      <c r="DB2" s="124" t="s">
        <v>271</v>
      </c>
      <c r="DC2" s="124" t="s">
        <v>272</v>
      </c>
      <c r="DD2" s="124" t="s">
        <v>273</v>
      </c>
      <c r="DE2" s="124" t="s">
        <v>274</v>
      </c>
      <c r="DF2" s="124" t="s">
        <v>275</v>
      </c>
      <c r="DG2" s="124" t="s">
        <v>276</v>
      </c>
      <c r="DH2" s="124" t="s">
        <v>277</v>
      </c>
      <c r="DI2" s="124" t="s">
        <v>278</v>
      </c>
      <c r="DJ2" s="124" t="s">
        <v>279</v>
      </c>
      <c r="DK2" s="124" t="s">
        <v>280</v>
      </c>
      <c r="DL2" s="124" t="s">
        <v>281</v>
      </c>
      <c r="DM2" s="124" t="s">
        <v>282</v>
      </c>
      <c r="DN2" s="124" t="s">
        <v>283</v>
      </c>
      <c r="DO2" s="124" t="s">
        <v>284</v>
      </c>
      <c r="DP2" s="124" t="s">
        <v>285</v>
      </c>
      <c r="DQ2" s="124" t="s">
        <v>286</v>
      </c>
      <c r="DR2" s="124" t="s">
        <v>287</v>
      </c>
      <c r="DS2" s="124" t="s">
        <v>288</v>
      </c>
      <c r="DT2" s="124" t="s">
        <v>289</v>
      </c>
      <c r="DU2" s="124" t="s">
        <v>289</v>
      </c>
      <c r="DV2" s="124" t="s">
        <v>290</v>
      </c>
      <c r="DW2" s="124" t="s">
        <v>291</v>
      </c>
      <c r="DX2" s="124" t="s">
        <v>292</v>
      </c>
      <c r="DY2" s="124" t="s">
        <v>293</v>
      </c>
      <c r="DZ2" s="124" t="s">
        <v>294</v>
      </c>
      <c r="EA2" s="124" t="s">
        <v>295</v>
      </c>
      <c r="EB2" s="124" t="s">
        <v>296</v>
      </c>
      <c r="EC2" s="124" t="s">
        <v>297</v>
      </c>
      <c r="ED2" s="124" t="s">
        <v>298</v>
      </c>
      <c r="EE2" s="124" t="s">
        <v>299</v>
      </c>
      <c r="EF2" s="124" t="s">
        <v>300</v>
      </c>
      <c r="EG2" s="124" t="s">
        <v>301</v>
      </c>
      <c r="EH2" s="124" t="s">
        <v>302</v>
      </c>
      <c r="EI2" s="124" t="s">
        <v>303</v>
      </c>
      <c r="EJ2" s="124" t="s">
        <v>304</v>
      </c>
      <c r="EK2" s="124" t="s">
        <v>305</v>
      </c>
      <c r="EL2" s="124" t="s">
        <v>306</v>
      </c>
      <c r="EM2" s="124" t="s">
        <v>307</v>
      </c>
      <c r="EN2" s="124" t="s">
        <v>308</v>
      </c>
      <c r="EO2" s="124" t="s">
        <v>309</v>
      </c>
      <c r="EP2" s="124" t="s">
        <v>310</v>
      </c>
      <c r="EQ2" s="124" t="s">
        <v>311</v>
      </c>
      <c r="ER2" s="124" t="s">
        <v>312</v>
      </c>
      <c r="ES2" s="124" t="s">
        <v>313</v>
      </c>
      <c r="ET2" s="124" t="s">
        <v>314</v>
      </c>
      <c r="EU2" s="124" t="s">
        <v>315</v>
      </c>
      <c r="EV2" s="124" t="s">
        <v>316</v>
      </c>
      <c r="EW2" s="124" t="s">
        <v>317</v>
      </c>
      <c r="EX2" s="124" t="s">
        <v>318</v>
      </c>
      <c r="EY2" s="124" t="s">
        <v>319</v>
      </c>
      <c r="EZ2" s="124" t="s">
        <v>320</v>
      </c>
      <c r="FA2" s="124" t="s">
        <v>321</v>
      </c>
      <c r="FB2" s="124" t="s">
        <v>322</v>
      </c>
      <c r="FC2" s="124" t="s">
        <v>323</v>
      </c>
      <c r="FD2" s="124" t="s">
        <v>324</v>
      </c>
      <c r="FE2" s="124" t="s">
        <v>325</v>
      </c>
      <c r="FF2" s="124" t="s">
        <v>326</v>
      </c>
      <c r="FG2" s="124" t="s">
        <v>327</v>
      </c>
      <c r="FH2" s="124" t="s">
        <v>328</v>
      </c>
      <c r="FI2" s="124" t="s">
        <v>329</v>
      </c>
      <c r="FJ2" s="124" t="s">
        <v>330</v>
      </c>
      <c r="FK2" s="124" t="s">
        <v>331</v>
      </c>
      <c r="FL2" s="124" t="s">
        <v>332</v>
      </c>
      <c r="FM2" s="124" t="s">
        <v>333</v>
      </c>
      <c r="FN2" s="124" t="s">
        <v>334</v>
      </c>
      <c r="FO2" s="124" t="s">
        <v>335</v>
      </c>
      <c r="FP2" s="124" t="s">
        <v>336</v>
      </c>
      <c r="FQ2" s="124" t="s">
        <v>337</v>
      </c>
      <c r="FR2" s="124" t="s">
        <v>338</v>
      </c>
      <c r="FS2" s="124" t="s">
        <v>339</v>
      </c>
      <c r="FT2" s="124" t="s">
        <v>340</v>
      </c>
      <c r="FU2" s="124" t="s">
        <v>341</v>
      </c>
      <c r="FV2" s="124" t="s">
        <v>342</v>
      </c>
      <c r="FW2" s="124" t="s">
        <v>343</v>
      </c>
      <c r="FX2" s="124" t="s">
        <v>344</v>
      </c>
      <c r="FY2" s="124" t="s">
        <v>345</v>
      </c>
      <c r="FZ2" s="124" t="s">
        <v>346</v>
      </c>
      <c r="GA2" s="124" t="s">
        <v>347</v>
      </c>
      <c r="GB2" s="124" t="s">
        <v>348</v>
      </c>
      <c r="GC2" s="124" t="s">
        <v>349</v>
      </c>
      <c r="GD2" s="124" t="s">
        <v>350</v>
      </c>
      <c r="GE2" s="124" t="s">
        <v>351</v>
      </c>
      <c r="GF2" s="124" t="s">
        <v>352</v>
      </c>
      <c r="GG2" s="124" t="s">
        <v>353</v>
      </c>
      <c r="GH2" s="124" t="s">
        <v>354</v>
      </c>
      <c r="GI2" s="124" t="s">
        <v>355</v>
      </c>
      <c r="GJ2" s="124" t="s">
        <v>356</v>
      </c>
      <c r="GK2" s="124" t="s">
        <v>357</v>
      </c>
      <c r="GL2" s="124" t="s">
        <v>358</v>
      </c>
      <c r="GM2" s="124" t="s">
        <v>359</v>
      </c>
      <c r="GN2" s="124" t="s">
        <v>360</v>
      </c>
      <c r="GO2" s="124" t="s">
        <v>361</v>
      </c>
      <c r="GP2" s="124" t="s">
        <v>361</v>
      </c>
      <c r="GQ2" s="124" t="s">
        <v>362</v>
      </c>
      <c r="GR2" s="124" t="s">
        <v>363</v>
      </c>
      <c r="GS2" s="124" t="s">
        <v>364</v>
      </c>
      <c r="GT2" s="124" t="s">
        <v>365</v>
      </c>
      <c r="GU2" s="124" t="s">
        <v>366</v>
      </c>
      <c r="GV2" s="124" t="s">
        <v>367</v>
      </c>
      <c r="GW2" s="124" t="s">
        <v>368</v>
      </c>
      <c r="GX2" s="124" t="s">
        <v>369</v>
      </c>
      <c r="GY2" s="124" t="s">
        <v>370</v>
      </c>
      <c r="GZ2" s="124" t="s">
        <v>371</v>
      </c>
      <c r="HA2" s="124" t="s">
        <v>372</v>
      </c>
      <c r="HB2" s="124" t="s">
        <v>373</v>
      </c>
      <c r="HC2" s="124" t="s">
        <v>374</v>
      </c>
      <c r="HD2" s="124" t="s">
        <v>375</v>
      </c>
      <c r="HE2" s="124" t="s">
        <v>376</v>
      </c>
      <c r="HF2" s="124" t="s">
        <v>377</v>
      </c>
      <c r="HG2" s="124" t="s">
        <v>378</v>
      </c>
      <c r="HH2" s="124" t="s">
        <v>379</v>
      </c>
      <c r="HI2" s="124" t="s">
        <v>380</v>
      </c>
      <c r="HJ2" s="124" t="s">
        <v>381</v>
      </c>
      <c r="HK2" s="124" t="s">
        <v>382</v>
      </c>
      <c r="HL2" s="124" t="s">
        <v>383</v>
      </c>
      <c r="HM2" s="124" t="s">
        <v>384</v>
      </c>
      <c r="HN2" s="124" t="s">
        <v>385</v>
      </c>
      <c r="HO2" s="124" t="s">
        <v>386</v>
      </c>
      <c r="HP2" s="124" t="s">
        <v>387</v>
      </c>
      <c r="HQ2" s="124" t="s">
        <v>388</v>
      </c>
      <c r="HR2" s="124" t="s">
        <v>389</v>
      </c>
      <c r="HS2" s="124" t="s">
        <v>389</v>
      </c>
      <c r="HT2" s="124" t="s">
        <v>390</v>
      </c>
      <c r="HU2" s="124" t="s">
        <v>391</v>
      </c>
      <c r="HV2" s="124" t="s">
        <v>392</v>
      </c>
      <c r="HW2" s="124" t="s">
        <v>393</v>
      </c>
      <c r="HX2" s="124" t="s">
        <v>394</v>
      </c>
      <c r="HY2" s="124" t="s">
        <v>395</v>
      </c>
      <c r="HZ2" s="124" t="s">
        <v>396</v>
      </c>
      <c r="IA2" s="124" t="s">
        <v>397</v>
      </c>
      <c r="IB2" s="124" t="s">
        <v>398</v>
      </c>
      <c r="IC2" s="124" t="s">
        <v>399</v>
      </c>
      <c r="ID2" s="124" t="s">
        <v>400</v>
      </c>
      <c r="IE2" s="124" t="s">
        <v>401</v>
      </c>
      <c r="IF2" s="124" t="s">
        <v>402</v>
      </c>
      <c r="IG2" s="124" t="s">
        <v>403</v>
      </c>
      <c r="IH2" s="124" t="s">
        <v>404</v>
      </c>
      <c r="II2" s="124" t="s">
        <v>405</v>
      </c>
      <c r="IJ2" s="124" t="s">
        <v>406</v>
      </c>
      <c r="IK2" s="124" t="s">
        <v>407</v>
      </c>
      <c r="IL2" s="124" t="s">
        <v>408</v>
      </c>
      <c r="IM2" s="124" t="s">
        <v>409</v>
      </c>
      <c r="IN2" s="124" t="s">
        <v>410</v>
      </c>
      <c r="IO2" s="124" t="s">
        <v>411</v>
      </c>
      <c r="IP2" s="124" t="s">
        <v>412</v>
      </c>
      <c r="IQ2" s="124" t="s">
        <v>413</v>
      </c>
      <c r="IR2" s="124" t="s">
        <v>414</v>
      </c>
      <c r="IS2" s="124" t="s">
        <v>415</v>
      </c>
      <c r="IT2" s="124" t="s">
        <v>416</v>
      </c>
      <c r="IU2" s="124" t="s">
        <v>417</v>
      </c>
      <c r="IV2" s="124" t="s">
        <v>418</v>
      </c>
      <c r="IW2" s="124" t="s">
        <v>419</v>
      </c>
      <c r="IX2" s="124" t="s">
        <v>420</v>
      </c>
      <c r="IY2" s="124" t="s">
        <v>421</v>
      </c>
      <c r="IZ2" s="124" t="s">
        <v>422</v>
      </c>
      <c r="JA2" s="124" t="s">
        <v>422</v>
      </c>
      <c r="JB2" s="124" t="s">
        <v>423</v>
      </c>
      <c r="JC2" s="124" t="s">
        <v>424</v>
      </c>
      <c r="JD2" s="124" t="s">
        <v>425</v>
      </c>
      <c r="JE2" s="124" t="s">
        <v>426</v>
      </c>
      <c r="JF2" s="124" t="s">
        <v>427</v>
      </c>
      <c r="JG2" s="124" t="s">
        <v>428</v>
      </c>
    </row>
    <row r="3" spans="1:267">
      <c r="A3" s="123" t="s">
        <v>429</v>
      </c>
      <c r="B3" s="123" t="s">
        <v>430</v>
      </c>
      <c r="C3" s="123" t="s">
        <v>430</v>
      </c>
      <c r="D3" s="123" t="s">
        <v>430</v>
      </c>
      <c r="E3" s="123" t="s">
        <v>430</v>
      </c>
      <c r="F3" s="123" t="s">
        <v>430</v>
      </c>
      <c r="G3" s="123" t="s">
        <v>430</v>
      </c>
      <c r="H3" s="123" t="s">
        <v>430</v>
      </c>
      <c r="I3" s="123" t="s">
        <v>430</v>
      </c>
      <c r="J3" s="123" t="s">
        <v>430</v>
      </c>
      <c r="K3" s="123" t="s">
        <v>431</v>
      </c>
      <c r="L3" s="123" t="s">
        <v>432</v>
      </c>
      <c r="M3" s="123" t="s">
        <v>432</v>
      </c>
      <c r="N3" s="123" t="s">
        <v>432</v>
      </c>
      <c r="O3" s="123" t="s">
        <v>432</v>
      </c>
      <c r="P3" s="123" t="s">
        <v>432</v>
      </c>
      <c r="Q3" s="123" t="s">
        <v>432</v>
      </c>
      <c r="R3" s="123" t="s">
        <v>432</v>
      </c>
      <c r="S3" s="123" t="s">
        <v>432</v>
      </c>
      <c r="T3" s="123" t="s">
        <v>432</v>
      </c>
      <c r="U3" s="123" t="s">
        <v>432</v>
      </c>
      <c r="V3" s="123" t="s">
        <v>432</v>
      </c>
      <c r="W3" s="123" t="s">
        <v>432</v>
      </c>
      <c r="X3" s="123" t="s">
        <v>432</v>
      </c>
      <c r="Y3" s="123" t="s">
        <v>432</v>
      </c>
      <c r="Z3" s="123" t="s">
        <v>433</v>
      </c>
      <c r="AA3" s="123" t="s">
        <v>433</v>
      </c>
      <c r="AB3" s="123" t="s">
        <v>433</v>
      </c>
      <c r="AC3" s="123" t="s">
        <v>430</v>
      </c>
      <c r="AD3" s="123" t="s">
        <v>430</v>
      </c>
      <c r="AE3" s="123" t="s">
        <v>430</v>
      </c>
      <c r="AF3" s="123" t="s">
        <v>430</v>
      </c>
      <c r="AG3" s="123" t="s">
        <v>430</v>
      </c>
      <c r="AH3" s="123" t="s">
        <v>430</v>
      </c>
      <c r="AI3" s="123" t="s">
        <v>430</v>
      </c>
      <c r="AJ3" s="123" t="s">
        <v>430</v>
      </c>
      <c r="AK3" s="123" t="s">
        <v>430</v>
      </c>
      <c r="AL3" s="123" t="s">
        <v>430</v>
      </c>
      <c r="AM3" s="123" t="s">
        <v>431</v>
      </c>
      <c r="AN3" s="123" t="s">
        <v>434</v>
      </c>
      <c r="AO3" s="123" t="s">
        <v>434</v>
      </c>
      <c r="AP3" s="123" t="s">
        <v>434</v>
      </c>
      <c r="AQ3" s="123" t="s">
        <v>434</v>
      </c>
      <c r="AR3" s="123" t="s">
        <v>434</v>
      </c>
      <c r="AS3" s="123" t="s">
        <v>434</v>
      </c>
      <c r="AT3" s="123" t="s">
        <v>434</v>
      </c>
      <c r="AU3" s="123" t="s">
        <v>434</v>
      </c>
      <c r="AV3" s="123" t="s">
        <v>434</v>
      </c>
      <c r="AW3" s="123" t="s">
        <v>434</v>
      </c>
      <c r="AX3" s="123" t="s">
        <v>434</v>
      </c>
      <c r="AY3" s="123" t="s">
        <v>434</v>
      </c>
      <c r="AZ3" s="123" t="s">
        <v>434</v>
      </c>
      <c r="BA3" s="123" t="s">
        <v>434</v>
      </c>
      <c r="BB3" s="123" t="s">
        <v>434</v>
      </c>
      <c r="BC3" s="123" t="s">
        <v>433</v>
      </c>
      <c r="BD3" s="123" t="s">
        <v>433</v>
      </c>
      <c r="BE3" s="123" t="s">
        <v>430</v>
      </c>
      <c r="BF3" s="123" t="s">
        <v>430</v>
      </c>
      <c r="BG3" s="123" t="s">
        <v>430</v>
      </c>
      <c r="BH3" s="123" t="s">
        <v>430</v>
      </c>
      <c r="BI3" s="123" t="s">
        <v>430</v>
      </c>
      <c r="BJ3" s="123" t="s">
        <v>430</v>
      </c>
      <c r="BK3" s="123" t="s">
        <v>430</v>
      </c>
      <c r="BL3" s="123" t="s">
        <v>430</v>
      </c>
      <c r="BM3" s="123" t="s">
        <v>430</v>
      </c>
      <c r="BN3" s="123" t="s">
        <v>430</v>
      </c>
      <c r="BO3" s="123" t="s">
        <v>435</v>
      </c>
      <c r="BP3" s="123" t="s">
        <v>436</v>
      </c>
      <c r="BQ3" s="123" t="s">
        <v>436</v>
      </c>
      <c r="BR3" s="123" t="s">
        <v>436</v>
      </c>
      <c r="BS3" s="123" t="s">
        <v>436</v>
      </c>
      <c r="BT3" s="123" t="s">
        <v>436</v>
      </c>
      <c r="BU3" s="123" t="s">
        <v>436</v>
      </c>
      <c r="BV3" s="123" t="s">
        <v>436</v>
      </c>
      <c r="BW3" s="123" t="s">
        <v>436</v>
      </c>
      <c r="BX3" s="123" t="s">
        <v>436</v>
      </c>
      <c r="BY3" s="123" t="s">
        <v>436</v>
      </c>
      <c r="BZ3" s="123" t="s">
        <v>436</v>
      </c>
      <c r="CA3" s="123" t="s">
        <v>436</v>
      </c>
      <c r="CB3" s="123" t="s">
        <v>436</v>
      </c>
      <c r="CC3" s="123" t="s">
        <v>436</v>
      </c>
      <c r="CD3" s="123" t="s">
        <v>436</v>
      </c>
      <c r="CE3" s="123" t="s">
        <v>433</v>
      </c>
      <c r="CF3" s="123" t="s">
        <v>433</v>
      </c>
      <c r="CG3" s="123" t="s">
        <v>433</v>
      </c>
      <c r="CH3" s="123" t="s">
        <v>430</v>
      </c>
      <c r="CI3" s="123" t="s">
        <v>430</v>
      </c>
      <c r="CJ3" s="123" t="s">
        <v>430</v>
      </c>
      <c r="CK3" s="123" t="s">
        <v>430</v>
      </c>
      <c r="CL3" s="123" t="s">
        <v>430</v>
      </c>
      <c r="CM3" s="123" t="s">
        <v>430</v>
      </c>
      <c r="CN3" s="123" t="s">
        <v>430</v>
      </c>
      <c r="CO3" s="123" t="s">
        <v>431</v>
      </c>
      <c r="CP3" s="123" t="s">
        <v>432</v>
      </c>
      <c r="CQ3" s="123" t="s">
        <v>432</v>
      </c>
      <c r="CR3" s="123" t="s">
        <v>432</v>
      </c>
      <c r="CS3" s="123" t="s">
        <v>432</v>
      </c>
      <c r="CT3" s="123" t="s">
        <v>432</v>
      </c>
      <c r="CU3" s="123" t="s">
        <v>432</v>
      </c>
      <c r="CV3" s="123" t="s">
        <v>432</v>
      </c>
      <c r="CW3" s="123" t="s">
        <v>432</v>
      </c>
      <c r="CX3" s="123" t="s">
        <v>432</v>
      </c>
      <c r="CY3" s="123" t="s">
        <v>432</v>
      </c>
      <c r="CZ3" s="123" t="s">
        <v>432</v>
      </c>
      <c r="DA3" s="123" t="s">
        <v>433</v>
      </c>
      <c r="DB3" s="123" t="s">
        <v>433</v>
      </c>
      <c r="DC3" s="123" t="s">
        <v>433</v>
      </c>
      <c r="DD3" s="123" t="s">
        <v>430</v>
      </c>
      <c r="DE3" s="123" t="s">
        <v>430</v>
      </c>
      <c r="DF3" s="123" t="s">
        <v>430</v>
      </c>
      <c r="DG3" s="123" t="s">
        <v>430</v>
      </c>
      <c r="DH3" s="123" t="s">
        <v>430</v>
      </c>
      <c r="DI3" s="123" t="s">
        <v>430</v>
      </c>
      <c r="DJ3" s="123" t="s">
        <v>431</v>
      </c>
      <c r="DK3" s="123" t="s">
        <v>434</v>
      </c>
      <c r="DL3" s="123" t="s">
        <v>434</v>
      </c>
      <c r="DM3" s="123" t="s">
        <v>434</v>
      </c>
      <c r="DN3" s="123" t="s">
        <v>434</v>
      </c>
      <c r="DO3" s="123" t="s">
        <v>434</v>
      </c>
      <c r="DP3" s="123" t="s">
        <v>434</v>
      </c>
      <c r="DQ3" s="123" t="s">
        <v>434</v>
      </c>
      <c r="DR3" s="123" t="s">
        <v>434</v>
      </c>
      <c r="DS3" s="123" t="s">
        <v>434</v>
      </c>
      <c r="DT3" s="123" t="s">
        <v>434</v>
      </c>
      <c r="DU3" s="123" t="s">
        <v>434</v>
      </c>
      <c r="DV3" s="123" t="s">
        <v>433</v>
      </c>
      <c r="DW3" s="123" t="s">
        <v>433</v>
      </c>
      <c r="DX3" s="123" t="s">
        <v>430</v>
      </c>
      <c r="DY3" s="123" t="s">
        <v>430</v>
      </c>
      <c r="DZ3" s="123" t="s">
        <v>430</v>
      </c>
      <c r="EA3" s="123" t="s">
        <v>430</v>
      </c>
      <c r="EB3" s="123" t="s">
        <v>430</v>
      </c>
      <c r="EC3" s="123" t="s">
        <v>430</v>
      </c>
      <c r="ED3" s="123" t="s">
        <v>430</v>
      </c>
      <c r="EE3" s="123" t="s">
        <v>430</v>
      </c>
      <c r="EF3" s="123" t="s">
        <v>431</v>
      </c>
      <c r="EG3" s="123" t="s">
        <v>434</v>
      </c>
      <c r="EH3" s="123" t="s">
        <v>434</v>
      </c>
      <c r="EI3" s="123" t="s">
        <v>434</v>
      </c>
      <c r="EJ3" s="123" t="s">
        <v>434</v>
      </c>
      <c r="EK3" s="123" t="s">
        <v>434</v>
      </c>
      <c r="EL3" s="123" t="s">
        <v>434</v>
      </c>
      <c r="EM3" s="123" t="s">
        <v>434</v>
      </c>
      <c r="EN3" s="123" t="s">
        <v>434</v>
      </c>
      <c r="EO3" s="123" t="s">
        <v>434</v>
      </c>
      <c r="EP3" s="123" t="s">
        <v>434</v>
      </c>
      <c r="EQ3" s="123" t="s">
        <v>434</v>
      </c>
      <c r="ER3" s="123" t="s">
        <v>433</v>
      </c>
      <c r="ES3" s="123" t="s">
        <v>430</v>
      </c>
      <c r="ET3" s="123" t="s">
        <v>430</v>
      </c>
      <c r="EU3" s="123" t="s">
        <v>430</v>
      </c>
      <c r="EV3" s="123" t="s">
        <v>430</v>
      </c>
      <c r="EW3" s="123" t="s">
        <v>430</v>
      </c>
      <c r="EX3" s="123" t="s">
        <v>430</v>
      </c>
      <c r="EY3" s="123" t="s">
        <v>430</v>
      </c>
      <c r="EZ3" s="123" t="s">
        <v>431</v>
      </c>
      <c r="FA3" s="123" t="s">
        <v>434</v>
      </c>
      <c r="FB3" s="123" t="s">
        <v>434</v>
      </c>
      <c r="FC3" s="123" t="s">
        <v>434</v>
      </c>
      <c r="FD3" s="123" t="s">
        <v>434</v>
      </c>
      <c r="FE3" s="123" t="s">
        <v>434</v>
      </c>
      <c r="FF3" s="123" t="s">
        <v>434</v>
      </c>
      <c r="FG3" s="123" t="s">
        <v>434</v>
      </c>
      <c r="FH3" s="123" t="s">
        <v>434</v>
      </c>
      <c r="FI3" s="123" t="s">
        <v>434</v>
      </c>
      <c r="FJ3" s="123" t="s">
        <v>434</v>
      </c>
      <c r="FK3" s="123" t="s">
        <v>434</v>
      </c>
      <c r="FL3" s="123" t="s">
        <v>434</v>
      </c>
      <c r="FM3" s="123" t="s">
        <v>433</v>
      </c>
      <c r="FN3" s="123" t="s">
        <v>433</v>
      </c>
      <c r="FO3" s="123" t="s">
        <v>430</v>
      </c>
      <c r="FP3" s="123" t="s">
        <v>430</v>
      </c>
      <c r="FQ3" s="123" t="s">
        <v>430</v>
      </c>
      <c r="FR3" s="123" t="s">
        <v>430</v>
      </c>
      <c r="FS3" s="123" t="s">
        <v>430</v>
      </c>
      <c r="FT3" s="123" t="s">
        <v>430</v>
      </c>
      <c r="FU3" s="123" t="s">
        <v>430</v>
      </c>
      <c r="FV3" s="123" t="s">
        <v>430</v>
      </c>
      <c r="FW3" s="123" t="s">
        <v>430</v>
      </c>
      <c r="FX3" s="123" t="s">
        <v>430</v>
      </c>
      <c r="FY3" s="123" t="s">
        <v>430</v>
      </c>
      <c r="FZ3" s="123" t="s">
        <v>430</v>
      </c>
      <c r="GA3" s="123" t="s">
        <v>435</v>
      </c>
      <c r="GB3" s="123" t="s">
        <v>437</v>
      </c>
      <c r="GC3" s="123" t="s">
        <v>437</v>
      </c>
      <c r="GD3" s="123" t="s">
        <v>437</v>
      </c>
      <c r="GE3" s="123" t="s">
        <v>437</v>
      </c>
      <c r="GF3" s="123" t="s">
        <v>437</v>
      </c>
      <c r="GG3" s="123" t="s">
        <v>437</v>
      </c>
      <c r="GH3" s="123" t="s">
        <v>437</v>
      </c>
      <c r="GI3" s="123" t="s">
        <v>437</v>
      </c>
      <c r="GJ3" s="123" t="s">
        <v>437</v>
      </c>
      <c r="GK3" s="123" t="s">
        <v>437</v>
      </c>
      <c r="GL3" s="123" t="s">
        <v>437</v>
      </c>
      <c r="GM3" s="123" t="s">
        <v>437</v>
      </c>
      <c r="GN3" s="123" t="s">
        <v>437</v>
      </c>
      <c r="GO3" s="123" t="s">
        <v>437</v>
      </c>
      <c r="GP3" s="123" t="s">
        <v>437</v>
      </c>
      <c r="GQ3" s="123" t="s">
        <v>437</v>
      </c>
      <c r="GR3" s="123" t="s">
        <v>437</v>
      </c>
      <c r="GS3" s="123" t="s">
        <v>437</v>
      </c>
      <c r="GT3" s="123" t="s">
        <v>433</v>
      </c>
      <c r="GU3" s="123" t="s">
        <v>433</v>
      </c>
      <c r="GV3" s="123" t="s">
        <v>433</v>
      </c>
      <c r="GW3" s="123" t="s">
        <v>430</v>
      </c>
      <c r="GX3" s="123" t="s">
        <v>430</v>
      </c>
      <c r="GY3" s="123" t="s">
        <v>430</v>
      </c>
      <c r="GZ3" s="123" t="s">
        <v>430</v>
      </c>
      <c r="HA3" s="123" t="s">
        <v>430</v>
      </c>
      <c r="HB3" s="123" t="s">
        <v>430</v>
      </c>
      <c r="HC3" s="123" t="s">
        <v>430</v>
      </c>
      <c r="HD3" s="123" t="s">
        <v>430</v>
      </c>
      <c r="HE3" s="123" t="s">
        <v>430</v>
      </c>
      <c r="HF3" s="123" t="s">
        <v>430</v>
      </c>
      <c r="HG3" s="123" t="s">
        <v>431</v>
      </c>
      <c r="HH3" s="123" t="s">
        <v>434</v>
      </c>
      <c r="HI3" s="123" t="s">
        <v>434</v>
      </c>
      <c r="HJ3" s="123" t="s">
        <v>434</v>
      </c>
      <c r="HK3" s="123" t="s">
        <v>434</v>
      </c>
      <c r="HL3" s="123" t="s">
        <v>434</v>
      </c>
      <c r="HM3" s="123" t="s">
        <v>434</v>
      </c>
      <c r="HN3" s="123" t="s">
        <v>434</v>
      </c>
      <c r="HO3" s="123" t="s">
        <v>434</v>
      </c>
      <c r="HP3" s="123" t="s">
        <v>434</v>
      </c>
      <c r="HQ3" s="123" t="s">
        <v>434</v>
      </c>
      <c r="HR3" s="123" t="s">
        <v>434</v>
      </c>
      <c r="HS3" s="123" t="s">
        <v>434</v>
      </c>
      <c r="HT3" s="123" t="s">
        <v>434</v>
      </c>
      <c r="HU3" s="123" t="s">
        <v>434</v>
      </c>
      <c r="HV3" s="123" t="s">
        <v>434</v>
      </c>
      <c r="HW3" s="123" t="s">
        <v>433</v>
      </c>
      <c r="HX3" s="123" t="s">
        <v>433</v>
      </c>
      <c r="HY3" s="123" t="s">
        <v>433</v>
      </c>
      <c r="HZ3" s="123" t="s">
        <v>430</v>
      </c>
      <c r="IA3" s="123" t="s">
        <v>430</v>
      </c>
      <c r="IB3" s="123" t="s">
        <v>430</v>
      </c>
      <c r="IC3" s="123" t="s">
        <v>430</v>
      </c>
      <c r="ID3" s="123" t="s">
        <v>430</v>
      </c>
      <c r="IE3" s="123" t="s">
        <v>430</v>
      </c>
      <c r="IF3" s="123" t="s">
        <v>430</v>
      </c>
      <c r="IG3" s="123" t="s">
        <v>430</v>
      </c>
      <c r="IH3" s="123" t="s">
        <v>430</v>
      </c>
      <c r="II3" s="123" t="s">
        <v>430</v>
      </c>
      <c r="IJ3" s="123" t="s">
        <v>430</v>
      </c>
      <c r="IK3" s="123" t="s">
        <v>430</v>
      </c>
      <c r="IL3" s="123" t="s">
        <v>438</v>
      </c>
      <c r="IM3" s="123" t="s">
        <v>439</v>
      </c>
      <c r="IN3" s="123" t="s">
        <v>439</v>
      </c>
      <c r="IO3" s="123" t="s">
        <v>439</v>
      </c>
      <c r="IP3" s="123" t="s">
        <v>439</v>
      </c>
      <c r="IQ3" s="123" t="s">
        <v>439</v>
      </c>
      <c r="IR3" s="123" t="s">
        <v>439</v>
      </c>
      <c r="IS3" s="123" t="s">
        <v>439</v>
      </c>
      <c r="IT3" s="123" t="s">
        <v>439</v>
      </c>
      <c r="IU3" s="123" t="s">
        <v>439</v>
      </c>
      <c r="IV3" s="123" t="s">
        <v>439</v>
      </c>
      <c r="IW3" s="123" t="s">
        <v>439</v>
      </c>
      <c r="IX3" s="123" t="s">
        <v>439</v>
      </c>
      <c r="IY3" s="123" t="s">
        <v>439</v>
      </c>
      <c r="IZ3" s="123" t="s">
        <v>439</v>
      </c>
      <c r="JA3" s="123" t="s">
        <v>439</v>
      </c>
      <c r="JB3" s="123" t="s">
        <v>439</v>
      </c>
      <c r="JC3" s="123" t="s">
        <v>439</v>
      </c>
      <c r="JD3" s="123" t="s">
        <v>439</v>
      </c>
      <c r="JE3" s="123" t="s">
        <v>433</v>
      </c>
      <c r="JF3" s="123" t="s">
        <v>433</v>
      </c>
      <c r="JG3" s="123" t="s">
        <v>433</v>
      </c>
    </row>
    <row r="4" spans="1:267">
      <c r="A4" s="123" t="s">
        <v>440</v>
      </c>
      <c r="ER4" s="123" t="s">
        <v>441</v>
      </c>
    </row>
    <row r="5" spans="1:267">
      <c r="A5" s="123">
        <v>1917</v>
      </c>
      <c r="ID5" s="123">
        <v>1.61</v>
      </c>
      <c r="IF5" s="123">
        <v>1.1000000000000001</v>
      </c>
      <c r="IL5" s="123">
        <v>15.56223</v>
      </c>
      <c r="IM5" s="123">
        <v>37.81</v>
      </c>
      <c r="IN5" s="123">
        <v>27.51</v>
      </c>
      <c r="IR5" s="123">
        <v>6074.42</v>
      </c>
      <c r="JE5" s="123">
        <v>565.68700000000001</v>
      </c>
      <c r="JF5" s="123">
        <v>411.63400000000001</v>
      </c>
      <c r="JG5" s="123">
        <v>0.28399999999999997</v>
      </c>
    </row>
    <row r="6" spans="1:267">
      <c r="A6" s="123">
        <v>1918</v>
      </c>
      <c r="IC6" s="123">
        <v>5.93</v>
      </c>
      <c r="ID6" s="123">
        <v>3.04</v>
      </c>
      <c r="IF6" s="123">
        <v>2.2999999999999998</v>
      </c>
      <c r="IJ6" s="123">
        <v>2.89</v>
      </c>
      <c r="IL6" s="123">
        <v>12.796559999999999</v>
      </c>
      <c r="IM6" s="123">
        <v>30.57</v>
      </c>
      <c r="IN6" s="123">
        <v>22.11</v>
      </c>
      <c r="IQ6" s="123">
        <v>3624.72</v>
      </c>
      <c r="IR6" s="123">
        <v>9287.35</v>
      </c>
      <c r="IW6" s="123">
        <v>2209.06</v>
      </c>
      <c r="JC6" s="123">
        <v>1576.5</v>
      </c>
      <c r="JD6" s="123">
        <v>3650.09</v>
      </c>
      <c r="JE6" s="123">
        <v>578.70799999999997</v>
      </c>
      <c r="JF6" s="123">
        <v>418.54899999999998</v>
      </c>
      <c r="JG6" s="123">
        <v>0.34300000000000003</v>
      </c>
    </row>
    <row r="7" spans="1:267">
      <c r="A7" s="123">
        <v>1919</v>
      </c>
      <c r="IC7" s="123">
        <v>6.06</v>
      </c>
      <c r="ID7" s="123">
        <v>2.86</v>
      </c>
      <c r="IJ7" s="123">
        <v>3.2</v>
      </c>
      <c r="IL7" s="123">
        <v>13.639709999999999</v>
      </c>
      <c r="IM7" s="123">
        <v>32.049999999999997</v>
      </c>
      <c r="IN7" s="123">
        <v>23.05</v>
      </c>
      <c r="IQ7" s="123">
        <v>3885.74</v>
      </c>
      <c r="IR7" s="123">
        <v>9177.4599999999991</v>
      </c>
      <c r="IW7" s="123">
        <v>2562.81</v>
      </c>
      <c r="JC7" s="123">
        <v>1804.81</v>
      </c>
      <c r="JD7" s="123">
        <v>4062.35</v>
      </c>
      <c r="JE7" s="123">
        <v>591.73500000000001</v>
      </c>
      <c r="JF7" s="123">
        <v>425.58100000000002</v>
      </c>
      <c r="JG7" s="123">
        <v>0.749</v>
      </c>
    </row>
    <row r="8" spans="1:267">
      <c r="A8" s="123">
        <v>1920</v>
      </c>
      <c r="IC8" s="123">
        <v>7.18</v>
      </c>
      <c r="ID8" s="123">
        <v>3.58</v>
      </c>
      <c r="IJ8" s="123">
        <v>3.61</v>
      </c>
      <c r="IL8" s="123">
        <v>13.39781</v>
      </c>
      <c r="IM8" s="123">
        <v>30.96</v>
      </c>
      <c r="IN8" s="123">
        <v>22.15</v>
      </c>
      <c r="IQ8" s="123">
        <v>4448.68</v>
      </c>
      <c r="IR8" s="123">
        <v>11081.19</v>
      </c>
      <c r="IW8" s="123">
        <v>2790.56</v>
      </c>
      <c r="JC8" s="123">
        <v>1955.06</v>
      </c>
      <c r="JD8" s="123">
        <v>4575.4399999999996</v>
      </c>
      <c r="JE8" s="123">
        <v>604.76599999999996</v>
      </c>
      <c r="JF8" s="123">
        <v>432.73</v>
      </c>
      <c r="JG8" s="123">
        <v>1.008</v>
      </c>
    </row>
    <row r="9" spans="1:267">
      <c r="A9" s="123">
        <v>1921</v>
      </c>
      <c r="IC9" s="123">
        <v>5.23</v>
      </c>
      <c r="ID9" s="123">
        <v>2.36</v>
      </c>
      <c r="IF9" s="123">
        <v>1.7</v>
      </c>
      <c r="IJ9" s="123">
        <v>2.88</v>
      </c>
      <c r="IL9" s="123">
        <v>13.72555</v>
      </c>
      <c r="IM9" s="123">
        <v>31.19</v>
      </c>
      <c r="IN9" s="123">
        <v>22.22</v>
      </c>
      <c r="IQ9" s="123">
        <v>3265</v>
      </c>
      <c r="IR9" s="123">
        <v>7350.61</v>
      </c>
      <c r="IW9" s="123">
        <v>2243.6</v>
      </c>
      <c r="JC9" s="123">
        <v>1650.26</v>
      </c>
      <c r="JD9" s="123">
        <v>3607.14</v>
      </c>
      <c r="JE9" s="123">
        <v>617.80100000000004</v>
      </c>
      <c r="JF9" s="123">
        <v>440</v>
      </c>
      <c r="JG9" s="123">
        <v>0.84</v>
      </c>
    </row>
    <row r="10" spans="1:267">
      <c r="A10" s="123">
        <v>1922</v>
      </c>
      <c r="IC10" s="123">
        <v>4.51</v>
      </c>
      <c r="ID10" s="123">
        <v>1.91</v>
      </c>
      <c r="IF10" s="123">
        <v>1.35</v>
      </c>
      <c r="IJ10" s="123">
        <v>2.6</v>
      </c>
      <c r="IL10" s="123">
        <v>14.427770000000001</v>
      </c>
      <c r="IM10" s="123">
        <v>32.25</v>
      </c>
      <c r="IN10" s="123">
        <v>22.72</v>
      </c>
      <c r="IQ10" s="123">
        <v>2907.56</v>
      </c>
      <c r="IR10" s="123">
        <v>6145.85</v>
      </c>
      <c r="IW10" s="123">
        <v>2097.9899999999998</v>
      </c>
      <c r="JC10" s="123">
        <v>1585.37</v>
      </c>
      <c r="JD10" s="123">
        <v>3105.79</v>
      </c>
      <c r="JE10" s="123">
        <v>634.98099999999999</v>
      </c>
      <c r="JF10" s="123">
        <v>447.392</v>
      </c>
      <c r="JG10" s="123">
        <v>0.76700000000000002</v>
      </c>
    </row>
    <row r="11" spans="1:267">
      <c r="A11" s="123">
        <v>1923</v>
      </c>
      <c r="IC11" s="123">
        <v>4.8600000000000003</v>
      </c>
      <c r="ID11" s="123">
        <v>2.09</v>
      </c>
      <c r="IF11" s="123">
        <v>1.49</v>
      </c>
      <c r="IJ11" s="123">
        <v>2.77</v>
      </c>
      <c r="IL11" s="123">
        <v>14.57081</v>
      </c>
      <c r="IM11" s="123">
        <v>32.03</v>
      </c>
      <c r="IN11" s="123">
        <v>22.34</v>
      </c>
      <c r="IQ11" s="123">
        <v>3116.13</v>
      </c>
      <c r="IR11" s="123">
        <v>6696.73</v>
      </c>
      <c r="IW11" s="123">
        <v>2220.98</v>
      </c>
      <c r="JC11" s="123">
        <v>1656.81</v>
      </c>
      <c r="JD11" s="123">
        <v>3314.16</v>
      </c>
      <c r="JE11" s="123">
        <v>652.16700000000003</v>
      </c>
      <c r="JF11" s="123">
        <v>454.90899999999999</v>
      </c>
      <c r="JG11" s="123">
        <v>0.83599999999999997</v>
      </c>
    </row>
    <row r="12" spans="1:267">
      <c r="A12" s="123">
        <v>1924</v>
      </c>
      <c r="IC12" s="123">
        <v>6.29</v>
      </c>
      <c r="ID12" s="123">
        <v>2.84</v>
      </c>
      <c r="IF12" s="123">
        <v>2.08</v>
      </c>
      <c r="IJ12" s="123">
        <v>3.46</v>
      </c>
      <c r="IL12" s="123">
        <v>12.508179999999999</v>
      </c>
      <c r="IM12" s="123">
        <v>27.04</v>
      </c>
      <c r="IN12" s="123">
        <v>18.690000000000001</v>
      </c>
      <c r="IQ12" s="123">
        <v>3404.44</v>
      </c>
      <c r="IR12" s="123">
        <v>7672.64</v>
      </c>
      <c r="IW12" s="123">
        <v>2337.39</v>
      </c>
      <c r="JC12" s="123">
        <v>1704.27</v>
      </c>
      <c r="JD12" s="123">
        <v>3608.6</v>
      </c>
      <c r="JE12" s="123">
        <v>669.35799999999995</v>
      </c>
      <c r="JF12" s="123">
        <v>462.55099999999999</v>
      </c>
      <c r="JG12" s="123">
        <v>0.83499999999999996</v>
      </c>
    </row>
    <row r="13" spans="1:267">
      <c r="A13" s="123">
        <v>1925</v>
      </c>
      <c r="IC13" s="123">
        <v>6.65</v>
      </c>
      <c r="ID13" s="123">
        <v>2.83</v>
      </c>
      <c r="IF13" s="123">
        <v>2.02</v>
      </c>
      <c r="IJ13" s="123">
        <v>3.83</v>
      </c>
      <c r="IL13" s="123">
        <v>12.03618</v>
      </c>
      <c r="IM13" s="123">
        <v>25.59</v>
      </c>
      <c r="IN13" s="123">
        <v>17.53</v>
      </c>
      <c r="IQ13" s="123">
        <v>3405.17</v>
      </c>
      <c r="IR13" s="123">
        <v>7234.61</v>
      </c>
      <c r="IW13" s="123">
        <v>2447.81</v>
      </c>
      <c r="JC13" s="123">
        <v>1798.96</v>
      </c>
      <c r="JD13" s="123">
        <v>3589.15</v>
      </c>
      <c r="JE13" s="123">
        <v>686.55399999999997</v>
      </c>
      <c r="JF13" s="123">
        <v>470.322</v>
      </c>
      <c r="JG13" s="123">
        <v>0.878</v>
      </c>
    </row>
    <row r="14" spans="1:267">
      <c r="A14" s="123">
        <v>1926</v>
      </c>
      <c r="IC14" s="123">
        <v>6.64</v>
      </c>
      <c r="ID14" s="123">
        <v>2.89</v>
      </c>
      <c r="IJ14" s="123">
        <v>3.75</v>
      </c>
      <c r="IL14" s="123">
        <v>14.160209999999999</v>
      </c>
      <c r="IM14" s="123">
        <v>29.61</v>
      </c>
      <c r="IN14" s="123">
        <v>20.12</v>
      </c>
      <c r="IQ14" s="123">
        <v>3934.05</v>
      </c>
      <c r="IR14" s="123">
        <v>8570.84</v>
      </c>
      <c r="IW14" s="123">
        <v>2774.85</v>
      </c>
      <c r="JC14" s="123">
        <v>2037.98</v>
      </c>
      <c r="JD14" s="123">
        <v>4508.53</v>
      </c>
      <c r="JE14" s="123">
        <v>703.75699999999995</v>
      </c>
      <c r="JF14" s="123">
        <v>478.22300000000001</v>
      </c>
      <c r="JG14" s="123">
        <v>1.079</v>
      </c>
    </row>
    <row r="15" spans="1:267">
      <c r="A15" s="123">
        <v>1927</v>
      </c>
      <c r="IB15" s="123">
        <v>9.5</v>
      </c>
      <c r="IC15" s="123">
        <v>6.78</v>
      </c>
      <c r="ID15" s="123">
        <v>2.96</v>
      </c>
      <c r="II15" s="123">
        <v>2.72</v>
      </c>
      <c r="IJ15" s="123">
        <v>3.81</v>
      </c>
      <c r="IK15" s="123">
        <v>6.54</v>
      </c>
      <c r="IL15" s="123">
        <v>16.402239999999999</v>
      </c>
      <c r="IM15" s="123">
        <v>33.32</v>
      </c>
      <c r="IN15" s="123">
        <v>22.75</v>
      </c>
      <c r="IP15" s="123">
        <v>3166.22</v>
      </c>
      <c r="IQ15" s="123">
        <v>4517.3100000000004</v>
      </c>
      <c r="IR15" s="123">
        <v>9877.16</v>
      </c>
      <c r="IV15" s="123">
        <v>1815.14</v>
      </c>
      <c r="IW15" s="123">
        <v>3177.35</v>
      </c>
      <c r="IX15" s="123">
        <v>2420.56</v>
      </c>
      <c r="JB15" s="123">
        <v>1551.99</v>
      </c>
      <c r="JC15" s="123">
        <v>2247.62</v>
      </c>
      <c r="JD15" s="123">
        <v>4941.4799999999996</v>
      </c>
      <c r="JE15" s="123">
        <v>721.00300000000004</v>
      </c>
      <c r="JF15" s="123">
        <v>492.33100000000002</v>
      </c>
      <c r="JG15" s="123">
        <v>1.2909999999999999</v>
      </c>
    </row>
    <row r="16" spans="1:267">
      <c r="A16" s="123">
        <v>1928</v>
      </c>
      <c r="IC16" s="123">
        <v>6.34</v>
      </c>
      <c r="ID16" s="123">
        <v>2.76</v>
      </c>
      <c r="IJ16" s="123">
        <v>3.58</v>
      </c>
      <c r="IL16" s="123">
        <v>16.520240000000001</v>
      </c>
      <c r="IM16" s="123">
        <v>32.590000000000003</v>
      </c>
      <c r="IN16" s="123">
        <v>22.38</v>
      </c>
      <c r="IQ16" s="123">
        <v>4131.63</v>
      </c>
      <c r="IR16" s="123">
        <v>8992.51</v>
      </c>
      <c r="IW16" s="123">
        <v>2916.41</v>
      </c>
      <c r="JC16" s="123">
        <v>2129.3000000000002</v>
      </c>
      <c r="JD16" s="123">
        <v>4719.74</v>
      </c>
      <c r="JE16" s="123">
        <v>738.25699999999995</v>
      </c>
      <c r="JF16" s="123">
        <v>506.85500000000002</v>
      </c>
      <c r="JG16" s="123">
        <v>1.2709999999999999</v>
      </c>
    </row>
    <row r="17" spans="1:267">
      <c r="A17" s="123">
        <v>1929</v>
      </c>
      <c r="CG17" s="123">
        <v>2.5779999999999998</v>
      </c>
      <c r="FS17" s="123">
        <v>4.67</v>
      </c>
      <c r="FU17" s="123">
        <v>3.19</v>
      </c>
      <c r="GA17" s="123">
        <v>4.9085000000000001</v>
      </c>
      <c r="GB17" s="123">
        <v>6.67</v>
      </c>
      <c r="GC17" s="123">
        <v>4.62</v>
      </c>
      <c r="GG17" s="123">
        <v>3112.85</v>
      </c>
      <c r="GS17" s="123">
        <v>1753.25</v>
      </c>
      <c r="GT17" s="123">
        <v>1062.7280000000001</v>
      </c>
      <c r="GU17" s="123">
        <v>736.29300000000001</v>
      </c>
      <c r="GV17" s="123">
        <v>1.276</v>
      </c>
      <c r="IC17" s="123">
        <v>6.13</v>
      </c>
      <c r="ID17" s="123">
        <v>2.69</v>
      </c>
      <c r="IJ17" s="123">
        <v>3.44</v>
      </c>
      <c r="IL17" s="123">
        <v>16.520240000000001</v>
      </c>
      <c r="IM17" s="123">
        <v>31.66</v>
      </c>
      <c r="IN17" s="123">
        <v>21.87</v>
      </c>
      <c r="IQ17" s="123">
        <v>3882.13</v>
      </c>
      <c r="IR17" s="123">
        <v>8511.7099999999991</v>
      </c>
      <c r="IW17" s="123">
        <v>2724.73</v>
      </c>
      <c r="JC17" s="123">
        <v>2070.4499999999998</v>
      </c>
      <c r="JD17" s="123">
        <v>4221.7700000000004</v>
      </c>
      <c r="JE17" s="123">
        <v>755.51900000000001</v>
      </c>
      <c r="JF17" s="123">
        <v>521.80700000000002</v>
      </c>
      <c r="JG17" s="123">
        <v>1.3</v>
      </c>
    </row>
    <row r="18" spans="1:267">
      <c r="A18" s="123">
        <v>1930</v>
      </c>
      <c r="CG18" s="123">
        <v>2.411</v>
      </c>
      <c r="FS18" s="123">
        <v>5.69</v>
      </c>
      <c r="FU18" s="123">
        <v>3.78</v>
      </c>
      <c r="GA18" s="123">
        <v>4.9944800000000003</v>
      </c>
      <c r="GB18" s="123">
        <v>6.63</v>
      </c>
      <c r="GC18" s="123">
        <v>4.59</v>
      </c>
      <c r="GG18" s="123">
        <v>3774.29</v>
      </c>
      <c r="GS18" s="123">
        <v>2119.34</v>
      </c>
      <c r="GT18" s="123">
        <v>1087.443</v>
      </c>
      <c r="GU18" s="123">
        <v>753.41600000000005</v>
      </c>
      <c r="GV18" s="123">
        <v>1.8029999999999999</v>
      </c>
      <c r="IB18" s="123">
        <v>8.32</v>
      </c>
      <c r="IC18" s="123">
        <v>5.72</v>
      </c>
      <c r="ID18" s="123">
        <v>2.35</v>
      </c>
      <c r="IF18" s="123">
        <v>1.61</v>
      </c>
      <c r="II18" s="123">
        <v>2.6</v>
      </c>
      <c r="IJ18" s="123">
        <v>3.37</v>
      </c>
      <c r="IK18" s="123">
        <v>5.97</v>
      </c>
      <c r="IL18" s="123">
        <v>15.45823</v>
      </c>
      <c r="IM18" s="123">
        <v>28.78</v>
      </c>
      <c r="IN18" s="123">
        <v>20</v>
      </c>
      <c r="IP18" s="123">
        <v>2394.06</v>
      </c>
      <c r="IQ18" s="123">
        <v>3291.92</v>
      </c>
      <c r="IR18" s="123">
        <v>6770.55</v>
      </c>
      <c r="IV18" s="123">
        <v>1496.2</v>
      </c>
      <c r="IW18" s="123">
        <v>2422.2600000000002</v>
      </c>
      <c r="IX18" s="123">
        <v>1907.78</v>
      </c>
      <c r="JB18" s="123">
        <v>1284.71</v>
      </c>
      <c r="JC18" s="123">
        <v>1819.05</v>
      </c>
      <c r="JD18" s="123">
        <v>3976.43</v>
      </c>
      <c r="JE18" s="123">
        <v>772.78800000000001</v>
      </c>
      <c r="JF18" s="123">
        <v>537.20000000000005</v>
      </c>
      <c r="JG18" s="123">
        <v>2.41</v>
      </c>
    </row>
    <row r="19" spans="1:267">
      <c r="A19" s="123">
        <v>1931</v>
      </c>
      <c r="CG19" s="123">
        <v>2.762</v>
      </c>
      <c r="FS19" s="123">
        <v>4.9800000000000004</v>
      </c>
      <c r="FU19" s="123">
        <v>3.39</v>
      </c>
      <c r="GA19" s="123">
        <v>5.0822799999999999</v>
      </c>
      <c r="GB19" s="123">
        <v>6.55</v>
      </c>
      <c r="GC19" s="123">
        <v>4.54</v>
      </c>
      <c r="GG19" s="123">
        <v>3262.07</v>
      </c>
      <c r="GS19" s="123">
        <v>1687.61</v>
      </c>
      <c r="GT19" s="123">
        <v>1120.396</v>
      </c>
      <c r="GU19" s="123">
        <v>776.24699999999996</v>
      </c>
      <c r="GV19" s="123">
        <v>1.002</v>
      </c>
      <c r="IB19" s="123">
        <v>11.57</v>
      </c>
      <c r="IC19" s="123">
        <v>8</v>
      </c>
      <c r="ID19" s="123">
        <v>3.37</v>
      </c>
      <c r="II19" s="123">
        <v>3.58</v>
      </c>
      <c r="IJ19" s="123">
        <v>4.63</v>
      </c>
      <c r="IK19" s="123">
        <v>8.2100000000000009</v>
      </c>
      <c r="IL19" s="123">
        <v>10.38415</v>
      </c>
      <c r="IM19" s="123">
        <v>18.78</v>
      </c>
      <c r="IN19" s="123">
        <v>13.14</v>
      </c>
      <c r="IP19" s="123">
        <v>2173.04</v>
      </c>
      <c r="IQ19" s="123">
        <v>3002.53</v>
      </c>
      <c r="IR19" s="123">
        <v>6318.44</v>
      </c>
      <c r="IV19" s="123">
        <v>1343.56</v>
      </c>
      <c r="IW19" s="123">
        <v>2173.5500000000002</v>
      </c>
      <c r="IX19" s="123">
        <v>1712.44</v>
      </c>
      <c r="JB19" s="123">
        <v>1156.79</v>
      </c>
      <c r="JC19" s="123">
        <v>1642.48</v>
      </c>
      <c r="JD19" s="123">
        <v>3329.27</v>
      </c>
      <c r="JE19" s="123">
        <v>790.06500000000005</v>
      </c>
      <c r="JF19" s="123">
        <v>553.048</v>
      </c>
      <c r="JG19" s="123">
        <v>1.984</v>
      </c>
    </row>
    <row r="20" spans="1:267">
      <c r="A20" s="123">
        <v>1932</v>
      </c>
      <c r="CG20" s="123">
        <v>2.5590000000000002</v>
      </c>
      <c r="FS20" s="123">
        <v>3.31</v>
      </c>
      <c r="FU20" s="123">
        <v>2.36</v>
      </c>
      <c r="GA20" s="123">
        <v>5.72384</v>
      </c>
      <c r="GB20" s="123">
        <v>7.25</v>
      </c>
      <c r="GC20" s="123">
        <v>5.01</v>
      </c>
      <c r="GG20" s="123">
        <v>2395.54</v>
      </c>
      <c r="GS20" s="123">
        <v>1233.95</v>
      </c>
      <c r="GT20" s="123">
        <v>1141.492</v>
      </c>
      <c r="GU20" s="123">
        <v>789.75199999999995</v>
      </c>
      <c r="GV20" s="123">
        <v>0.82599999999999996</v>
      </c>
      <c r="IB20" s="123">
        <v>10.98</v>
      </c>
      <c r="IC20" s="123">
        <v>7.66</v>
      </c>
      <c r="ID20" s="123">
        <v>3.26</v>
      </c>
      <c r="IF20" s="123">
        <v>2.25</v>
      </c>
      <c r="II20" s="123">
        <v>3.33</v>
      </c>
      <c r="IJ20" s="123">
        <v>4.4000000000000004</v>
      </c>
      <c r="IK20" s="123">
        <v>7.73</v>
      </c>
      <c r="IL20" s="123">
        <v>11.44617</v>
      </c>
      <c r="IM20" s="123">
        <v>20.059999999999999</v>
      </c>
      <c r="IN20" s="123">
        <v>13.97</v>
      </c>
      <c r="IP20" s="123">
        <v>2203.73</v>
      </c>
      <c r="IQ20" s="123">
        <v>3072.48</v>
      </c>
      <c r="IR20" s="123">
        <v>6533.47</v>
      </c>
      <c r="IV20" s="123">
        <v>1334.98</v>
      </c>
      <c r="IW20" s="123">
        <v>2207.23</v>
      </c>
      <c r="IX20" s="123">
        <v>1722.65</v>
      </c>
      <c r="JB20" s="123">
        <v>1122.53</v>
      </c>
      <c r="JC20" s="123">
        <v>1632.7</v>
      </c>
      <c r="JD20" s="123">
        <v>3528.98</v>
      </c>
      <c r="JE20" s="123">
        <v>819.23900000000003</v>
      </c>
      <c r="JF20" s="123">
        <v>570.524</v>
      </c>
      <c r="JG20" s="123">
        <v>1.819</v>
      </c>
    </row>
    <row r="21" spans="1:267">
      <c r="A21" s="123">
        <v>1933</v>
      </c>
      <c r="CG21" s="123">
        <v>2.4260000000000002</v>
      </c>
      <c r="FS21" s="123">
        <v>2.42</v>
      </c>
      <c r="FU21" s="123">
        <v>1.6</v>
      </c>
      <c r="GA21" s="123">
        <v>6.6870900000000004</v>
      </c>
      <c r="GB21" s="123">
        <v>8.51</v>
      </c>
      <c r="GC21" s="123">
        <v>5.88</v>
      </c>
      <c r="GG21" s="123">
        <v>2056.61</v>
      </c>
      <c r="GS21" s="123">
        <v>1225.22</v>
      </c>
      <c r="GT21" s="123">
        <v>1137.874</v>
      </c>
      <c r="GU21" s="123">
        <v>786.13400000000001</v>
      </c>
      <c r="GV21" s="123">
        <v>1.0029999999999999</v>
      </c>
      <c r="IB21" s="123">
        <v>10.52</v>
      </c>
      <c r="IC21" s="123">
        <v>7.36</v>
      </c>
      <c r="ID21" s="123">
        <v>3.06</v>
      </c>
      <c r="IF21" s="123">
        <v>2.14</v>
      </c>
      <c r="II21" s="123">
        <v>3.15</v>
      </c>
      <c r="IJ21" s="123">
        <v>4.3099999999999996</v>
      </c>
      <c r="IK21" s="123">
        <v>7.46</v>
      </c>
      <c r="IL21" s="123">
        <v>13.098190000000001</v>
      </c>
      <c r="IM21" s="123">
        <v>22.25</v>
      </c>
      <c r="IN21" s="123">
        <v>15.44</v>
      </c>
      <c r="IP21" s="123">
        <v>2341.04</v>
      </c>
      <c r="IQ21" s="123">
        <v>3278.06</v>
      </c>
      <c r="IR21" s="123">
        <v>6804.01</v>
      </c>
      <c r="IV21" s="123">
        <v>1404.02</v>
      </c>
      <c r="IW21" s="123">
        <v>2396.5700000000002</v>
      </c>
      <c r="IX21" s="123">
        <v>1845.15</v>
      </c>
      <c r="JB21" s="123">
        <v>1185.42</v>
      </c>
      <c r="JC21" s="123">
        <v>1715.65</v>
      </c>
      <c r="JD21" s="123">
        <v>3590.74</v>
      </c>
      <c r="JE21" s="123">
        <v>848.40899999999999</v>
      </c>
      <c r="JF21" s="123">
        <v>588.55200000000002</v>
      </c>
      <c r="JG21" s="123">
        <v>2.0350000000000001</v>
      </c>
    </row>
    <row r="22" spans="1:267">
      <c r="A22" s="123">
        <v>1934</v>
      </c>
      <c r="CG22" s="123">
        <v>2.149</v>
      </c>
      <c r="FS22" s="123">
        <v>2.2400000000000002</v>
      </c>
      <c r="FU22" s="123">
        <v>1.47</v>
      </c>
      <c r="GA22" s="123">
        <v>8.1393699999999995</v>
      </c>
      <c r="GB22" s="123">
        <v>10.48</v>
      </c>
      <c r="GC22" s="123">
        <v>7.23</v>
      </c>
      <c r="GG22" s="123">
        <v>2346.84</v>
      </c>
      <c r="GS22" s="123">
        <v>1420.94</v>
      </c>
      <c r="GT22" s="123">
        <v>1126.096</v>
      </c>
      <c r="GU22" s="123">
        <v>776.88599999999997</v>
      </c>
      <c r="GV22" s="123">
        <v>1.232</v>
      </c>
      <c r="IB22" s="123">
        <v>10.039999999999999</v>
      </c>
      <c r="IC22" s="123">
        <v>6.97</v>
      </c>
      <c r="ID22" s="123">
        <v>2.82</v>
      </c>
      <c r="IF22" s="123">
        <v>1.86</v>
      </c>
      <c r="II22" s="123">
        <v>3.07</v>
      </c>
      <c r="IJ22" s="123">
        <v>4.1500000000000004</v>
      </c>
      <c r="IK22" s="123">
        <v>7.22</v>
      </c>
      <c r="IL22" s="123">
        <v>15.694229999999999</v>
      </c>
      <c r="IM22" s="123">
        <v>25.85</v>
      </c>
      <c r="IN22" s="123">
        <v>17.88</v>
      </c>
      <c r="IP22" s="123">
        <v>2595.4499999999998</v>
      </c>
      <c r="IQ22" s="123">
        <v>3602.64</v>
      </c>
      <c r="IR22" s="123">
        <v>7287.99</v>
      </c>
      <c r="IV22" s="123">
        <v>1588.26</v>
      </c>
      <c r="IW22" s="123">
        <v>2681.3</v>
      </c>
      <c r="IX22" s="123">
        <v>2074.06</v>
      </c>
      <c r="JB22" s="123">
        <v>1320.65</v>
      </c>
      <c r="JC22" s="123">
        <v>1898.92</v>
      </c>
      <c r="JD22" s="123">
        <v>4506.95</v>
      </c>
      <c r="JE22" s="123">
        <v>877.57299999999998</v>
      </c>
      <c r="JF22" s="123">
        <v>607.15099999999995</v>
      </c>
      <c r="JG22" s="123">
        <v>2.2839999999999998</v>
      </c>
    </row>
    <row r="23" spans="1:267">
      <c r="A23" s="123">
        <v>1935</v>
      </c>
      <c r="CG23" s="123">
        <v>2.2280000000000002</v>
      </c>
      <c r="FS23" s="123">
        <v>2.13</v>
      </c>
      <c r="FU23" s="123">
        <v>1.43</v>
      </c>
      <c r="GA23" s="123">
        <v>8.4573300000000007</v>
      </c>
      <c r="GB23" s="123">
        <v>10.94</v>
      </c>
      <c r="GC23" s="123">
        <v>7.53</v>
      </c>
      <c r="GG23" s="123">
        <v>2329.9899999999998</v>
      </c>
      <c r="GS23" s="123">
        <v>1409.11</v>
      </c>
      <c r="GT23" s="123">
        <v>1122.5029999999999</v>
      </c>
      <c r="GU23" s="123">
        <v>773.29399999999998</v>
      </c>
      <c r="GV23" s="123">
        <v>1.157</v>
      </c>
      <c r="IB23" s="123">
        <v>9.74</v>
      </c>
      <c r="IC23" s="123">
        <v>6.78</v>
      </c>
      <c r="ID23" s="123">
        <v>2.74</v>
      </c>
      <c r="IF23" s="123">
        <v>1.85</v>
      </c>
      <c r="II23" s="123">
        <v>2.96</v>
      </c>
      <c r="IJ23" s="123">
        <v>4.04</v>
      </c>
      <c r="IK23" s="123">
        <v>7</v>
      </c>
      <c r="IL23" s="123">
        <v>17.110250000000001</v>
      </c>
      <c r="IM23" s="123">
        <v>27.32</v>
      </c>
      <c r="IN23" s="123">
        <v>18.87</v>
      </c>
      <c r="IP23" s="123">
        <v>2660.76</v>
      </c>
      <c r="IQ23" s="123">
        <v>3703.32</v>
      </c>
      <c r="IR23" s="123">
        <v>7486.26</v>
      </c>
      <c r="IV23" s="123">
        <v>1618.2</v>
      </c>
      <c r="IW23" s="123">
        <v>2757.58</v>
      </c>
      <c r="IX23" s="123">
        <v>2124.59</v>
      </c>
      <c r="JB23" s="123">
        <v>1360.86</v>
      </c>
      <c r="JC23" s="123">
        <v>1993.52</v>
      </c>
      <c r="JD23" s="123">
        <v>4383.59</v>
      </c>
      <c r="JE23" s="123">
        <v>906.73199999999997</v>
      </c>
      <c r="JF23" s="123">
        <v>626.33699999999999</v>
      </c>
      <c r="JG23" s="123">
        <v>2.5579999999999998</v>
      </c>
    </row>
    <row r="24" spans="1:267">
      <c r="A24" s="123">
        <v>1936</v>
      </c>
      <c r="AE24" s="123">
        <v>3.83</v>
      </c>
      <c r="AF24" s="123">
        <v>1.36</v>
      </c>
      <c r="AH24" s="123">
        <v>0.85</v>
      </c>
      <c r="AK24" s="123">
        <v>2.4700000000000002</v>
      </c>
      <c r="AM24" s="123">
        <v>30.33709</v>
      </c>
      <c r="AN24" s="123">
        <v>16.28</v>
      </c>
      <c r="AO24" s="123">
        <v>10.68</v>
      </c>
      <c r="AQ24" s="123">
        <v>1247.17</v>
      </c>
      <c r="AR24" s="123">
        <v>2211.71</v>
      </c>
      <c r="AV24" s="123">
        <v>1006.03</v>
      </c>
      <c r="BA24" s="123">
        <v>785.25</v>
      </c>
      <c r="BB24" s="123">
        <v>1418.84</v>
      </c>
      <c r="BC24" s="123">
        <v>2840.6030000000001</v>
      </c>
      <c r="BD24" s="123">
        <v>1863.2539999999999</v>
      </c>
      <c r="FS24" s="123">
        <v>2.0499999999999998</v>
      </c>
      <c r="FU24" s="123">
        <v>1.27</v>
      </c>
      <c r="GA24" s="123">
        <v>8.97194</v>
      </c>
      <c r="GB24" s="123">
        <v>11.41</v>
      </c>
      <c r="GC24" s="123">
        <v>7.85</v>
      </c>
      <c r="GG24" s="123">
        <v>2334.5700000000002</v>
      </c>
      <c r="GS24" s="123">
        <v>1503.58</v>
      </c>
      <c r="GT24" s="123">
        <v>1143.2349999999999</v>
      </c>
      <c r="GU24" s="123">
        <v>786.43399999999997</v>
      </c>
      <c r="GV24" s="123">
        <v>1.2330000000000001</v>
      </c>
      <c r="IB24" s="123">
        <v>9.0500000000000007</v>
      </c>
      <c r="IC24" s="123">
        <v>6.18</v>
      </c>
      <c r="ID24" s="123">
        <v>2.39</v>
      </c>
      <c r="IF24" s="123">
        <v>1.54</v>
      </c>
      <c r="II24" s="123">
        <v>2.87</v>
      </c>
      <c r="IJ24" s="123">
        <v>3.79</v>
      </c>
      <c r="IK24" s="123">
        <v>6.66</v>
      </c>
      <c r="IL24" s="123">
        <v>19.706289999999999</v>
      </c>
      <c r="IM24" s="123">
        <v>30.5</v>
      </c>
      <c r="IN24" s="123">
        <v>21.06</v>
      </c>
      <c r="IP24" s="123">
        <v>2761.44</v>
      </c>
      <c r="IQ24" s="123">
        <v>3772.35</v>
      </c>
      <c r="IR24" s="123">
        <v>7294.12</v>
      </c>
      <c r="IV24" s="123">
        <v>1750.53</v>
      </c>
      <c r="IW24" s="123">
        <v>2891.9</v>
      </c>
      <c r="IX24" s="123">
        <v>2257.81</v>
      </c>
      <c r="JB24" s="123">
        <v>1422.57</v>
      </c>
      <c r="JC24" s="123">
        <v>2163.9699999999998</v>
      </c>
      <c r="JD24" s="123">
        <v>4438.7</v>
      </c>
      <c r="JE24" s="123">
        <v>935.88499999999999</v>
      </c>
      <c r="JF24" s="123">
        <v>646.12900000000002</v>
      </c>
      <c r="JG24" s="123">
        <v>2.89</v>
      </c>
    </row>
    <row r="25" spans="1:267">
      <c r="A25" s="123">
        <v>1937</v>
      </c>
      <c r="FS25" s="123">
        <v>1.52</v>
      </c>
      <c r="FU25" s="123">
        <v>1.02</v>
      </c>
      <c r="GA25" s="123">
        <v>15.767519999999999</v>
      </c>
      <c r="GB25" s="123">
        <v>19.72</v>
      </c>
      <c r="GC25" s="123">
        <v>13.55</v>
      </c>
      <c r="GG25" s="123">
        <v>2988.18</v>
      </c>
      <c r="GS25" s="123">
        <v>1643.65</v>
      </c>
      <c r="GT25" s="123">
        <v>1163.8109999999999</v>
      </c>
      <c r="GU25" s="123">
        <v>799.41800000000001</v>
      </c>
      <c r="GV25" s="123">
        <v>1.46</v>
      </c>
      <c r="IB25" s="123">
        <v>9.07</v>
      </c>
      <c r="IC25" s="123">
        <v>6.27</v>
      </c>
      <c r="ID25" s="123">
        <v>2.4700000000000002</v>
      </c>
      <c r="IF25" s="123">
        <v>1.62</v>
      </c>
      <c r="II25" s="123">
        <v>2.8</v>
      </c>
      <c r="IJ25" s="123">
        <v>3.8</v>
      </c>
      <c r="IK25" s="123">
        <v>6.6</v>
      </c>
      <c r="IL25" s="123">
        <v>22.656330000000001</v>
      </c>
      <c r="IM25" s="123">
        <v>34.28</v>
      </c>
      <c r="IN25" s="123">
        <v>23.47</v>
      </c>
      <c r="IP25" s="123">
        <v>3109.41</v>
      </c>
      <c r="IQ25" s="123">
        <v>4300.55</v>
      </c>
      <c r="IR25" s="123">
        <v>8469.7000000000007</v>
      </c>
      <c r="IV25" s="123">
        <v>1918.28</v>
      </c>
      <c r="IW25" s="123">
        <v>3258.26</v>
      </c>
      <c r="IX25" s="123">
        <v>2513.8200000000002</v>
      </c>
      <c r="JB25" s="123">
        <v>1585.83</v>
      </c>
      <c r="JC25" s="123">
        <v>2388.04</v>
      </c>
      <c r="JD25" s="123">
        <v>4998.26</v>
      </c>
      <c r="JE25" s="123">
        <v>965.37300000000005</v>
      </c>
      <c r="JF25" s="123">
        <v>660.99</v>
      </c>
      <c r="JG25" s="123">
        <v>3.2120000000000002</v>
      </c>
    </row>
    <row r="26" spans="1:267">
      <c r="A26" s="123">
        <v>1938</v>
      </c>
      <c r="BF26" s="123">
        <v>8.01</v>
      </c>
      <c r="BG26" s="123">
        <v>4.8899999999999997</v>
      </c>
      <c r="BH26" s="123">
        <v>1.53</v>
      </c>
      <c r="BL26" s="123">
        <v>3.12</v>
      </c>
      <c r="BM26" s="123">
        <v>3.36</v>
      </c>
      <c r="BN26" s="123">
        <v>6.48</v>
      </c>
      <c r="BO26" s="123">
        <v>7.5645600000000002</v>
      </c>
      <c r="BP26" s="123">
        <v>9.7200000000000006</v>
      </c>
      <c r="BQ26" s="123">
        <v>6.48</v>
      </c>
      <c r="BR26" s="123">
        <v>779.16</v>
      </c>
      <c r="BS26" s="123">
        <v>950.57</v>
      </c>
      <c r="BT26" s="123">
        <v>1488.54</v>
      </c>
      <c r="BW26" s="123">
        <v>607.74</v>
      </c>
      <c r="BX26" s="123">
        <v>816.08</v>
      </c>
      <c r="BY26" s="123">
        <v>700.34</v>
      </c>
      <c r="CB26" s="123">
        <v>355.84</v>
      </c>
      <c r="CC26" s="123">
        <v>551.55999999999995</v>
      </c>
      <c r="CD26" s="123">
        <v>1188.8800000000001</v>
      </c>
      <c r="CE26" s="123">
        <v>1166.7190000000001</v>
      </c>
      <c r="CF26" s="123">
        <v>777.88400000000001</v>
      </c>
      <c r="CG26" s="123">
        <v>2.2269999999999999</v>
      </c>
      <c r="GA26" s="123">
        <v>9.8000000000000007</v>
      </c>
      <c r="GB26" s="123">
        <v>12.15</v>
      </c>
      <c r="GC26" s="123">
        <v>8.33</v>
      </c>
      <c r="GT26" s="123">
        <v>1176.175</v>
      </c>
      <c r="GU26" s="123">
        <v>806.721</v>
      </c>
      <c r="IB26" s="123">
        <v>8.5299999999999994</v>
      </c>
      <c r="IC26" s="123">
        <v>5.9</v>
      </c>
      <c r="ID26" s="123">
        <v>2.2200000000000002</v>
      </c>
      <c r="IF26" s="123">
        <v>1.39</v>
      </c>
      <c r="II26" s="123">
        <v>2.62</v>
      </c>
      <c r="IJ26" s="123">
        <v>3.68</v>
      </c>
      <c r="IK26" s="123">
        <v>6.31</v>
      </c>
      <c r="IL26" s="123">
        <v>24.426359999999999</v>
      </c>
      <c r="IM26" s="123">
        <v>36.119999999999997</v>
      </c>
      <c r="IN26" s="123">
        <v>24.55</v>
      </c>
      <c r="IP26" s="123">
        <v>3079.55</v>
      </c>
      <c r="IQ26" s="123">
        <v>4262.8999999999996</v>
      </c>
      <c r="IR26" s="123">
        <v>8016.97</v>
      </c>
      <c r="IV26" s="123">
        <v>1896.2</v>
      </c>
      <c r="IW26" s="123">
        <v>3324.38</v>
      </c>
      <c r="IX26" s="123">
        <v>2530.9499999999998</v>
      </c>
      <c r="JB26" s="123">
        <v>1543.95</v>
      </c>
      <c r="JC26" s="123">
        <v>2377.27</v>
      </c>
      <c r="JD26" s="123">
        <v>5136.99</v>
      </c>
      <c r="JE26" s="123">
        <v>994.87699999999995</v>
      </c>
      <c r="JF26" s="123">
        <v>676.19299999999998</v>
      </c>
      <c r="JG26" s="123">
        <v>3.177</v>
      </c>
    </row>
    <row r="27" spans="1:267">
      <c r="A27" s="123">
        <v>1939</v>
      </c>
      <c r="GA27" s="123">
        <v>13.74357</v>
      </c>
      <c r="GB27" s="123">
        <v>16.77</v>
      </c>
      <c r="GC27" s="123">
        <v>11.49</v>
      </c>
      <c r="GT27" s="123">
        <v>1196.4639999999999</v>
      </c>
      <c r="GU27" s="123">
        <v>819.41899999999998</v>
      </c>
      <c r="IB27" s="123">
        <v>8.57</v>
      </c>
      <c r="IC27" s="123">
        <v>5.9</v>
      </c>
      <c r="ID27" s="123">
        <v>2.2200000000000002</v>
      </c>
      <c r="IF27" s="123">
        <v>1.41</v>
      </c>
      <c r="II27" s="123">
        <v>2.67</v>
      </c>
      <c r="IJ27" s="123">
        <v>3.68</v>
      </c>
      <c r="IK27" s="123">
        <v>6.35</v>
      </c>
      <c r="IL27" s="123">
        <v>25.370370000000001</v>
      </c>
      <c r="IM27" s="123">
        <v>36.68</v>
      </c>
      <c r="IN27" s="123">
        <v>24.77</v>
      </c>
      <c r="IP27" s="123">
        <v>3141.53</v>
      </c>
      <c r="IQ27" s="123">
        <v>4326.1400000000003</v>
      </c>
      <c r="IR27" s="123">
        <v>8124.29</v>
      </c>
      <c r="IV27" s="123">
        <v>1956.93</v>
      </c>
      <c r="IW27" s="123">
        <v>3376.6</v>
      </c>
      <c r="IX27" s="123">
        <v>2587.89</v>
      </c>
      <c r="JB27" s="123">
        <v>1634.48</v>
      </c>
      <c r="JC27" s="123">
        <v>2410.75</v>
      </c>
      <c r="JD27" s="123">
        <v>5212.0600000000004</v>
      </c>
      <c r="JE27" s="123">
        <v>1024.396</v>
      </c>
      <c r="JF27" s="123">
        <v>691.745</v>
      </c>
      <c r="JG27" s="123">
        <v>7.4790000000000001</v>
      </c>
    </row>
    <row r="28" spans="1:267">
      <c r="A28" s="123">
        <v>1940</v>
      </c>
      <c r="GA28" s="123">
        <v>17.413180000000001</v>
      </c>
      <c r="GB28" s="123">
        <v>20.93</v>
      </c>
      <c r="GC28" s="123">
        <v>14.31</v>
      </c>
      <c r="GT28" s="123">
        <v>1216.598</v>
      </c>
      <c r="GU28" s="123">
        <v>831.96100000000001</v>
      </c>
      <c r="IL28" s="123">
        <v>26.759260000000001</v>
      </c>
      <c r="IM28" s="123">
        <v>37.81</v>
      </c>
      <c r="IN28" s="123">
        <v>25.39</v>
      </c>
      <c r="JE28" s="123">
        <v>1053.93</v>
      </c>
      <c r="JF28" s="123">
        <v>707.65499999999997</v>
      </c>
    </row>
    <row r="29" spans="1:267">
      <c r="A29" s="123">
        <v>1941</v>
      </c>
      <c r="GA29" s="123">
        <v>15.91338</v>
      </c>
      <c r="GB29" s="123">
        <v>18.850000000000001</v>
      </c>
      <c r="GC29" s="123">
        <v>12.87</v>
      </c>
      <c r="GT29" s="123">
        <v>1236.575</v>
      </c>
      <c r="GU29" s="123">
        <v>844.346</v>
      </c>
      <c r="IL29" s="123">
        <v>28.88889</v>
      </c>
      <c r="IM29" s="123">
        <v>39.909999999999997</v>
      </c>
      <c r="IN29" s="123">
        <v>26.66</v>
      </c>
      <c r="JE29" s="123">
        <v>1083.479</v>
      </c>
      <c r="JF29" s="123">
        <v>723.93100000000004</v>
      </c>
    </row>
    <row r="30" spans="1:267">
      <c r="A30" s="123">
        <v>1942</v>
      </c>
      <c r="GA30" s="123">
        <v>17.262440000000002</v>
      </c>
      <c r="GB30" s="123">
        <v>20.149999999999999</v>
      </c>
      <c r="GC30" s="123">
        <v>13.74</v>
      </c>
      <c r="GT30" s="123">
        <v>1256.395</v>
      </c>
      <c r="GU30" s="123">
        <v>856.57500000000005</v>
      </c>
      <c r="IL30" s="123">
        <v>29.814810000000001</v>
      </c>
      <c r="IM30" s="123">
        <v>39.619999999999997</v>
      </c>
      <c r="IN30" s="123">
        <v>26.44</v>
      </c>
      <c r="JE30" s="123">
        <v>1127.8409999999999</v>
      </c>
      <c r="JF30" s="123">
        <v>752.45399999999995</v>
      </c>
    </row>
    <row r="31" spans="1:267">
      <c r="A31" s="123">
        <v>1943</v>
      </c>
      <c r="C31" s="123">
        <v>3</v>
      </c>
      <c r="D31" s="123">
        <v>2.14</v>
      </c>
      <c r="E31" s="123">
        <v>0.99</v>
      </c>
      <c r="F31" s="123">
        <v>4.3899999999999997</v>
      </c>
      <c r="G31" s="123">
        <v>0.7</v>
      </c>
      <c r="H31" s="123">
        <v>0.86</v>
      </c>
      <c r="I31" s="123">
        <v>1.1499999999999999</v>
      </c>
      <c r="J31" s="123">
        <v>2.0099999999999998</v>
      </c>
      <c r="K31" s="123">
        <v>73.899119999999996</v>
      </c>
      <c r="L31" s="123">
        <v>47.5</v>
      </c>
      <c r="M31" s="123">
        <v>30.27</v>
      </c>
      <c r="N31" s="123">
        <v>1423.45</v>
      </c>
      <c r="O31" s="123">
        <v>2029.01</v>
      </c>
      <c r="P31" s="123">
        <v>4700.51</v>
      </c>
      <c r="Q31" s="123">
        <v>834.77</v>
      </c>
      <c r="R31" s="123">
        <v>817.88</v>
      </c>
      <c r="S31" s="123">
        <v>1361.14</v>
      </c>
      <c r="T31" s="123">
        <v>1059.33</v>
      </c>
      <c r="W31" s="123">
        <v>392.08</v>
      </c>
      <c r="X31" s="123">
        <v>657.51</v>
      </c>
      <c r="Y31" s="123">
        <v>972.17</v>
      </c>
      <c r="Z31" s="123">
        <v>2441.087</v>
      </c>
      <c r="AA31" s="123">
        <v>1555.914</v>
      </c>
      <c r="AB31" s="123">
        <v>3.3290000000000002</v>
      </c>
      <c r="AD31" s="123">
        <v>5.44</v>
      </c>
      <c r="AE31" s="123">
        <v>3.72</v>
      </c>
      <c r="AJ31" s="123">
        <v>1.72</v>
      </c>
      <c r="AM31" s="123">
        <v>63.496119999999998</v>
      </c>
      <c r="AN31" s="123">
        <v>29.81</v>
      </c>
      <c r="AO31" s="123">
        <v>19.559999999999999</v>
      </c>
      <c r="AP31" s="123">
        <v>1621.87</v>
      </c>
      <c r="AQ31" s="123">
        <v>2217.06</v>
      </c>
      <c r="AU31" s="123">
        <v>1026.68</v>
      </c>
      <c r="AZ31" s="123">
        <v>872.36</v>
      </c>
      <c r="BA31" s="123">
        <v>1259.71</v>
      </c>
      <c r="BC31" s="123">
        <v>3246.8589999999999</v>
      </c>
      <c r="BD31" s="123">
        <v>2129.732</v>
      </c>
      <c r="CE31" s="123">
        <v>1305.29</v>
      </c>
      <c r="FQ31" s="123">
        <v>8.5399999999999991</v>
      </c>
      <c r="FR31" s="123">
        <v>5.67</v>
      </c>
      <c r="FS31" s="123">
        <v>2.2400000000000002</v>
      </c>
      <c r="FT31" s="123">
        <v>15.19</v>
      </c>
      <c r="FX31" s="123">
        <v>2.87</v>
      </c>
      <c r="FY31" s="123">
        <v>3.43</v>
      </c>
      <c r="FZ31" s="123">
        <v>6.3</v>
      </c>
      <c r="GA31" s="123">
        <v>17.593789999999998</v>
      </c>
      <c r="GB31" s="123">
        <v>20.38</v>
      </c>
      <c r="GC31" s="123">
        <v>13.87</v>
      </c>
      <c r="GE31" s="123">
        <v>1739.68</v>
      </c>
      <c r="GF31" s="123">
        <v>2310.4</v>
      </c>
      <c r="GG31" s="123">
        <v>4559.42</v>
      </c>
      <c r="GH31" s="123">
        <v>1238.3499999999999</v>
      </c>
      <c r="GK31" s="123">
        <v>1168.97</v>
      </c>
      <c r="GL31" s="123">
        <v>1748.14</v>
      </c>
      <c r="GM31" s="123">
        <v>1426.38</v>
      </c>
      <c r="GQ31" s="123">
        <v>1080.93</v>
      </c>
      <c r="GR31" s="123">
        <v>1404.34</v>
      </c>
      <c r="GS31" s="123">
        <v>2673.05</v>
      </c>
      <c r="GT31" s="123">
        <v>1268.134</v>
      </c>
      <c r="GU31" s="123">
        <v>863.25300000000004</v>
      </c>
      <c r="GV31" s="123">
        <v>4.3579999999999997</v>
      </c>
      <c r="IL31" s="123">
        <v>30.55556</v>
      </c>
      <c r="IM31" s="123">
        <v>39.07</v>
      </c>
      <c r="IN31" s="123">
        <v>26.07</v>
      </c>
      <c r="JE31" s="123">
        <v>1172.201</v>
      </c>
      <c r="JF31" s="123">
        <v>782.101</v>
      </c>
    </row>
    <row r="32" spans="1:267">
      <c r="A32" s="123">
        <v>1944</v>
      </c>
      <c r="Z32" s="123">
        <v>2502.8879999999999</v>
      </c>
      <c r="AA32" s="123">
        <v>1594.7</v>
      </c>
      <c r="AB32" s="123">
        <v>3.5619999999999998</v>
      </c>
      <c r="AM32" s="123">
        <v>65.791160000000005</v>
      </c>
      <c r="AN32" s="123">
        <v>30.35</v>
      </c>
      <c r="AO32" s="123">
        <v>19.91</v>
      </c>
      <c r="BC32" s="123">
        <v>3304.895</v>
      </c>
      <c r="BD32" s="123">
        <v>2167.8000000000002</v>
      </c>
      <c r="CE32" s="123">
        <v>1336.825</v>
      </c>
      <c r="FQ32" s="123">
        <v>10.24</v>
      </c>
      <c r="FR32" s="123">
        <v>6.92</v>
      </c>
      <c r="FS32" s="123">
        <v>2.65</v>
      </c>
      <c r="FT32" s="123">
        <v>17.899999999999999</v>
      </c>
      <c r="FX32" s="123">
        <v>3.32</v>
      </c>
      <c r="FY32" s="123">
        <v>4.2699999999999996</v>
      </c>
      <c r="FZ32" s="123">
        <v>7.59</v>
      </c>
      <c r="GA32" s="123">
        <v>15.64053</v>
      </c>
      <c r="GB32" s="123">
        <v>17.87</v>
      </c>
      <c r="GC32" s="123">
        <v>12.15</v>
      </c>
      <c r="GE32" s="123">
        <v>1830.05</v>
      </c>
      <c r="GF32" s="123">
        <v>2474.75</v>
      </c>
      <c r="GG32" s="123">
        <v>4738.82</v>
      </c>
      <c r="GH32" s="123">
        <v>1279.8699999999999</v>
      </c>
      <c r="GK32" s="123">
        <v>1185.3499999999999</v>
      </c>
      <c r="GL32" s="123">
        <v>1908.73</v>
      </c>
      <c r="GM32" s="123">
        <v>1506.86</v>
      </c>
      <c r="GQ32" s="123">
        <v>1121.18</v>
      </c>
      <c r="GR32" s="123">
        <v>1491.01</v>
      </c>
      <c r="GS32" s="123">
        <v>2905.63</v>
      </c>
      <c r="GT32" s="123">
        <v>1287.6690000000001</v>
      </c>
      <c r="GU32" s="123">
        <v>875.19600000000003</v>
      </c>
      <c r="GV32" s="123">
        <v>4.4000000000000004</v>
      </c>
      <c r="IL32" s="123">
        <v>32.5</v>
      </c>
      <c r="IM32" s="123">
        <v>39.979999999999997</v>
      </c>
      <c r="IN32" s="123">
        <v>26.71</v>
      </c>
      <c r="JE32" s="123">
        <v>1216.557</v>
      </c>
      <c r="JF32" s="123">
        <v>812.91600000000005</v>
      </c>
    </row>
    <row r="33" spans="1:267">
      <c r="A33" s="123">
        <v>1945</v>
      </c>
      <c r="Z33" s="123">
        <v>2566.2530000000002</v>
      </c>
      <c r="AA33" s="123">
        <v>1634.452</v>
      </c>
      <c r="AB33" s="123">
        <v>4.157</v>
      </c>
      <c r="AM33" s="123">
        <v>65.791160000000005</v>
      </c>
      <c r="AN33" s="123">
        <v>29.83</v>
      </c>
      <c r="AO33" s="123">
        <v>19.559999999999999</v>
      </c>
      <c r="BC33" s="123">
        <v>3362.9319999999998</v>
      </c>
      <c r="BD33" s="123">
        <v>2205.8679999999999</v>
      </c>
      <c r="BF33" s="123">
        <v>7.3</v>
      </c>
      <c r="BG33" s="123">
        <v>5.17</v>
      </c>
      <c r="BH33" s="123">
        <v>1.72</v>
      </c>
      <c r="BJ33" s="123">
        <v>1.1100000000000001</v>
      </c>
      <c r="BL33" s="123">
        <v>2.14</v>
      </c>
      <c r="BM33" s="123">
        <v>3.44</v>
      </c>
      <c r="BN33" s="123">
        <v>5.58</v>
      </c>
      <c r="BO33" s="123">
        <v>12.247389999999999</v>
      </c>
      <c r="BP33" s="123">
        <v>13.59</v>
      </c>
      <c r="BQ33" s="123">
        <v>9.07</v>
      </c>
      <c r="BR33" s="123">
        <v>992.17</v>
      </c>
      <c r="BS33" s="123">
        <v>1403.75</v>
      </c>
      <c r="BT33" s="123">
        <v>2339.17</v>
      </c>
      <c r="BW33" s="123">
        <v>580.6</v>
      </c>
      <c r="BX33" s="123">
        <v>1169.8900000000001</v>
      </c>
      <c r="BY33" s="123">
        <v>842.5</v>
      </c>
      <c r="CB33" s="123">
        <v>444.34</v>
      </c>
      <c r="CC33" s="123">
        <v>743.46</v>
      </c>
      <c r="CD33" s="123">
        <v>1707.16</v>
      </c>
      <c r="CE33" s="123">
        <v>1350.1320000000001</v>
      </c>
      <c r="CF33" s="123">
        <v>901.51199999999994</v>
      </c>
      <c r="CG33" s="123">
        <v>2.395</v>
      </c>
      <c r="FQ33" s="123">
        <v>11.45</v>
      </c>
      <c r="FR33" s="123">
        <v>7.65</v>
      </c>
      <c r="FS33" s="123">
        <v>2.97</v>
      </c>
      <c r="FT33" s="123">
        <v>20.02</v>
      </c>
      <c r="FX33" s="123">
        <v>3.79</v>
      </c>
      <c r="FY33" s="123">
        <v>4.68</v>
      </c>
      <c r="FZ33" s="123">
        <v>8.48</v>
      </c>
      <c r="GA33" s="123">
        <v>14.552199999999999</v>
      </c>
      <c r="GB33" s="123">
        <v>16.510000000000002</v>
      </c>
      <c r="GC33" s="123">
        <v>11.2</v>
      </c>
      <c r="GE33" s="123">
        <v>1889.15</v>
      </c>
      <c r="GF33" s="123">
        <v>2526.0300000000002</v>
      </c>
      <c r="GG33" s="123">
        <v>4897.97</v>
      </c>
      <c r="GH33" s="123">
        <v>1321.69</v>
      </c>
      <c r="GK33" s="123">
        <v>1252.28</v>
      </c>
      <c r="GL33" s="123">
        <v>1933.04</v>
      </c>
      <c r="GM33" s="123">
        <v>1554.84</v>
      </c>
      <c r="GQ33" s="123">
        <v>1131.0899999999999</v>
      </c>
      <c r="GR33" s="123">
        <v>1444.05</v>
      </c>
      <c r="GS33" s="123">
        <v>2968.19</v>
      </c>
      <c r="GT33" s="123">
        <v>1299.174</v>
      </c>
      <c r="GU33" s="123">
        <v>881.64</v>
      </c>
      <c r="GV33" s="123">
        <v>4.9039999999999999</v>
      </c>
      <c r="HZ33" s="123">
        <v>32.28</v>
      </c>
      <c r="IA33" s="123">
        <v>23.99</v>
      </c>
      <c r="IB33" s="123">
        <v>11.37</v>
      </c>
      <c r="IC33" s="123">
        <v>7.94</v>
      </c>
      <c r="ID33" s="123">
        <v>3.21</v>
      </c>
      <c r="IE33" s="123">
        <v>17.670000000000002</v>
      </c>
      <c r="IG33" s="123">
        <v>8.2899999999999991</v>
      </c>
      <c r="IH33" s="123">
        <v>12.62</v>
      </c>
      <c r="II33" s="123">
        <v>3.43</v>
      </c>
      <c r="IJ33" s="123">
        <v>4.7300000000000004</v>
      </c>
      <c r="IK33" s="123">
        <v>8.16</v>
      </c>
      <c r="IL33" s="123">
        <v>36.388890000000004</v>
      </c>
      <c r="IM33" s="123">
        <v>43.07</v>
      </c>
      <c r="IN33" s="123">
        <v>28.86</v>
      </c>
      <c r="IO33" s="123">
        <v>1389.98</v>
      </c>
      <c r="IP33" s="123">
        <v>4896.91</v>
      </c>
      <c r="IQ33" s="123">
        <v>6840.31</v>
      </c>
      <c r="IR33" s="123">
        <v>13819.24</v>
      </c>
      <c r="IS33" s="123">
        <v>3043.66</v>
      </c>
      <c r="IT33" s="123">
        <v>713.81</v>
      </c>
      <c r="IU33" s="123">
        <v>1358.46</v>
      </c>
      <c r="IV33" s="123">
        <v>2953.52</v>
      </c>
      <c r="IW33" s="123">
        <v>5095.58</v>
      </c>
      <c r="IX33" s="123">
        <v>3905.54</v>
      </c>
      <c r="IY33" s="123">
        <v>515.86</v>
      </c>
      <c r="IZ33" s="123">
        <v>2066.15</v>
      </c>
      <c r="JA33" s="123">
        <v>922.98</v>
      </c>
      <c r="JB33" s="123">
        <v>2468.6</v>
      </c>
      <c r="JC33" s="123">
        <v>3666.95</v>
      </c>
      <c r="JD33" s="123">
        <v>8871.93</v>
      </c>
      <c r="JE33" s="123">
        <v>1260.9110000000001</v>
      </c>
      <c r="JF33" s="123">
        <v>844.94399999999996</v>
      </c>
      <c r="JG33" s="123">
        <v>11.768000000000001</v>
      </c>
    </row>
    <row r="34" spans="1:267">
      <c r="A34" s="123">
        <v>1946</v>
      </c>
      <c r="Z34" s="123">
        <v>2631.22</v>
      </c>
      <c r="AA34" s="123">
        <v>1675.192</v>
      </c>
      <c r="AB34" s="123">
        <v>4.694</v>
      </c>
      <c r="AM34" s="123">
        <v>67.321190000000001</v>
      </c>
      <c r="AN34" s="123">
        <v>30</v>
      </c>
      <c r="AO34" s="123">
        <v>19.68</v>
      </c>
      <c r="BC34" s="123">
        <v>3420.9679999999998</v>
      </c>
      <c r="BD34" s="123">
        <v>2243.9360000000001</v>
      </c>
      <c r="BO34" s="123">
        <v>15.60942</v>
      </c>
      <c r="BP34" s="123">
        <v>16.68</v>
      </c>
      <c r="BQ34" s="123">
        <v>11.14</v>
      </c>
      <c r="CE34" s="123">
        <v>1400.8140000000001</v>
      </c>
      <c r="CF34" s="123">
        <v>935.55200000000002</v>
      </c>
      <c r="FQ34" s="123">
        <v>12.31</v>
      </c>
      <c r="FR34" s="123">
        <v>8.41</v>
      </c>
      <c r="FT34" s="123">
        <v>20.83</v>
      </c>
      <c r="FX34" s="123">
        <v>3.9</v>
      </c>
      <c r="GA34" s="123">
        <v>15.3508</v>
      </c>
      <c r="GB34" s="123">
        <v>17.29</v>
      </c>
      <c r="GC34" s="123">
        <v>11.71</v>
      </c>
      <c r="GE34" s="123">
        <v>2127.94</v>
      </c>
      <c r="GF34" s="123">
        <v>2906.09</v>
      </c>
      <c r="GH34" s="123">
        <v>1440.44</v>
      </c>
      <c r="GK34" s="123">
        <v>1349.8</v>
      </c>
      <c r="GQ34" s="123">
        <v>1204.33</v>
      </c>
      <c r="GR34" s="123">
        <v>1582.25</v>
      </c>
      <c r="GT34" s="123">
        <v>1310.5740000000001</v>
      </c>
      <c r="GU34" s="123">
        <v>887.97900000000004</v>
      </c>
      <c r="GV34" s="123">
        <v>4.6779999999999999</v>
      </c>
      <c r="IA34" s="123">
        <v>25.72</v>
      </c>
      <c r="IB34" s="123">
        <v>12.86</v>
      </c>
      <c r="IC34" s="123">
        <v>9.1300000000000008</v>
      </c>
      <c r="IE34" s="123">
        <v>19.52</v>
      </c>
      <c r="IH34" s="123">
        <v>12.86</v>
      </c>
      <c r="II34" s="123">
        <v>3.73</v>
      </c>
      <c r="IL34" s="123">
        <v>42.22222</v>
      </c>
      <c r="IM34" s="123">
        <v>48.08</v>
      </c>
      <c r="IN34" s="123">
        <v>32.35</v>
      </c>
      <c r="IP34" s="123">
        <v>6183.34</v>
      </c>
      <c r="IQ34" s="123">
        <v>8777.41</v>
      </c>
      <c r="IS34" s="123">
        <v>3752.9</v>
      </c>
      <c r="IU34" s="123">
        <v>1545.06</v>
      </c>
      <c r="IV34" s="123">
        <v>3589.27</v>
      </c>
      <c r="IZ34" s="123">
        <v>2472.7199999999998</v>
      </c>
      <c r="JA34" s="123">
        <v>889.76</v>
      </c>
      <c r="JB34" s="123">
        <v>3008.07</v>
      </c>
      <c r="JC34" s="123">
        <v>4459.21</v>
      </c>
      <c r="JE34" s="123">
        <v>1305.2619999999999</v>
      </c>
      <c r="JF34" s="123">
        <v>878.23500000000001</v>
      </c>
      <c r="JG34" s="123">
        <v>7.9349999999999996</v>
      </c>
    </row>
    <row r="35" spans="1:267">
      <c r="A35" s="123">
        <v>1947</v>
      </c>
      <c r="Z35" s="123">
        <v>2697.8310000000001</v>
      </c>
      <c r="AA35" s="123">
        <v>1716.9459999999999</v>
      </c>
      <c r="AB35" s="123">
        <v>5.069</v>
      </c>
      <c r="AM35" s="123">
        <v>71.935950000000005</v>
      </c>
      <c r="AN35" s="123">
        <v>31.52</v>
      </c>
      <c r="AO35" s="123">
        <v>20.68</v>
      </c>
      <c r="BC35" s="123">
        <v>3479.0050000000001</v>
      </c>
      <c r="BD35" s="123">
        <v>2282.0050000000001</v>
      </c>
      <c r="BO35" s="123">
        <v>18.971450000000001</v>
      </c>
      <c r="BP35" s="123">
        <v>19.91</v>
      </c>
      <c r="BQ35" s="123">
        <v>13.3</v>
      </c>
      <c r="CE35" s="123">
        <v>1426.5830000000001</v>
      </c>
      <c r="CF35" s="123">
        <v>952.96299999999997</v>
      </c>
      <c r="FP35" s="123">
        <v>29.92</v>
      </c>
      <c r="FQ35" s="123">
        <v>12</v>
      </c>
      <c r="FR35" s="123">
        <v>8.2799999999999994</v>
      </c>
      <c r="FT35" s="123">
        <v>20.22</v>
      </c>
      <c r="FW35" s="123">
        <v>17.920000000000002</v>
      </c>
      <c r="FX35" s="123">
        <v>3.72</v>
      </c>
      <c r="GA35" s="123">
        <v>17.924050000000001</v>
      </c>
      <c r="GB35" s="123">
        <v>19.93</v>
      </c>
      <c r="GC35" s="123">
        <v>13.48</v>
      </c>
      <c r="GE35" s="123">
        <v>2391.5300000000002</v>
      </c>
      <c r="GF35" s="123">
        <v>3300.08</v>
      </c>
      <c r="GH35" s="123">
        <v>1611.93</v>
      </c>
      <c r="GJ35" s="123">
        <v>892.67</v>
      </c>
      <c r="GK35" s="123">
        <v>1482.97</v>
      </c>
      <c r="GO35" s="123">
        <v>1192.44</v>
      </c>
      <c r="GP35" s="123">
        <v>609.1</v>
      </c>
      <c r="GQ35" s="123">
        <v>1310.17</v>
      </c>
      <c r="GR35" s="123">
        <v>1706.29</v>
      </c>
      <c r="GT35" s="123">
        <v>1329.692</v>
      </c>
      <c r="GU35" s="123">
        <v>899.50599999999997</v>
      </c>
      <c r="GV35" s="123">
        <v>5.9610000000000003</v>
      </c>
      <c r="IB35" s="123">
        <v>11.84</v>
      </c>
      <c r="IC35" s="123">
        <v>8.58</v>
      </c>
      <c r="ID35" s="123">
        <v>3.72</v>
      </c>
      <c r="IE35" s="123">
        <v>17.350000000000001</v>
      </c>
      <c r="IF35" s="123">
        <v>2.4700000000000002</v>
      </c>
      <c r="II35" s="123">
        <v>3.26</v>
      </c>
      <c r="IJ35" s="123">
        <v>4.8600000000000003</v>
      </c>
      <c r="IK35" s="123">
        <v>8.11</v>
      </c>
      <c r="IL35" s="123">
        <v>49.259259999999998</v>
      </c>
      <c r="IM35" s="123">
        <v>53.96</v>
      </c>
      <c r="IN35" s="123">
        <v>36.43</v>
      </c>
      <c r="IP35" s="123">
        <v>6387.63</v>
      </c>
      <c r="IQ35" s="123">
        <v>9258.83</v>
      </c>
      <c r="IR35" s="123">
        <v>20091.47</v>
      </c>
      <c r="IS35" s="123">
        <v>3745.77</v>
      </c>
      <c r="IV35" s="123">
        <v>3516.44</v>
      </c>
      <c r="IW35" s="123">
        <v>6550.67</v>
      </c>
      <c r="IX35" s="123">
        <v>4864.9799999999996</v>
      </c>
      <c r="JB35" s="123">
        <v>2842.15</v>
      </c>
      <c r="JC35" s="123">
        <v>4504.12</v>
      </c>
      <c r="JD35" s="123">
        <v>11049.87</v>
      </c>
      <c r="JE35" s="123">
        <v>1352.2</v>
      </c>
      <c r="JF35" s="123">
        <v>912.83799999999997</v>
      </c>
      <c r="JG35" s="123">
        <v>7.4889999999999999</v>
      </c>
    </row>
    <row r="36" spans="1:267">
      <c r="A36" s="123">
        <v>1948</v>
      </c>
      <c r="Z36" s="123">
        <v>2766.127</v>
      </c>
      <c r="AA36" s="123">
        <v>1759.739</v>
      </c>
      <c r="AB36" s="123">
        <v>5.6929999999999996</v>
      </c>
      <c r="AD36" s="123">
        <v>6.39</v>
      </c>
      <c r="AE36" s="123">
        <v>4.46</v>
      </c>
      <c r="AG36" s="123">
        <v>10.18</v>
      </c>
      <c r="AM36" s="123">
        <v>82.658479999999997</v>
      </c>
      <c r="AN36" s="123">
        <v>35.32</v>
      </c>
      <c r="AO36" s="123">
        <v>23.17</v>
      </c>
      <c r="AP36" s="123">
        <v>2257.9499999999998</v>
      </c>
      <c r="AQ36" s="123">
        <v>3147.62</v>
      </c>
      <c r="AS36" s="123">
        <v>1437.83</v>
      </c>
      <c r="AZ36" s="123">
        <v>1182.71</v>
      </c>
      <c r="BA36" s="123">
        <v>1649.43</v>
      </c>
      <c r="BC36" s="123">
        <v>3567.3449999999998</v>
      </c>
      <c r="BD36" s="123">
        <v>2339.9499999999998</v>
      </c>
      <c r="BO36" s="123">
        <v>22.333469999999998</v>
      </c>
      <c r="BP36" s="123">
        <v>22.82</v>
      </c>
      <c r="BQ36" s="123">
        <v>15.25</v>
      </c>
      <c r="CE36" s="123">
        <v>1464.75</v>
      </c>
      <c r="CF36" s="123">
        <v>978.66499999999996</v>
      </c>
      <c r="DX36" s="123">
        <v>7.4</v>
      </c>
      <c r="DY36" s="123">
        <v>5.34</v>
      </c>
      <c r="EC36" s="123">
        <v>2.06</v>
      </c>
      <c r="EF36" s="123">
        <v>55.558340000000001</v>
      </c>
      <c r="EG36" s="123">
        <v>22.1</v>
      </c>
      <c r="EH36" s="123">
        <v>1635.79</v>
      </c>
      <c r="EI36" s="123">
        <v>2359.37</v>
      </c>
      <c r="EL36" s="123">
        <v>912.22</v>
      </c>
      <c r="EO36" s="123">
        <v>774.19</v>
      </c>
      <c r="EP36" s="123">
        <v>1094.73</v>
      </c>
      <c r="ER36" s="123">
        <v>2514.3009999999999</v>
      </c>
      <c r="ES36" s="123">
        <v>3.63</v>
      </c>
      <c r="ET36" s="123">
        <v>2.57</v>
      </c>
      <c r="EU36" s="123">
        <v>1.1000000000000001</v>
      </c>
      <c r="EW36" s="123">
        <v>1.07</v>
      </c>
      <c r="EX36" s="123">
        <v>1.46</v>
      </c>
      <c r="EY36" s="123">
        <v>2.5299999999999998</v>
      </c>
      <c r="EZ36" s="123">
        <v>64.835380000000001</v>
      </c>
      <c r="FA36" s="123">
        <v>32.53</v>
      </c>
      <c r="FB36" s="123">
        <v>21.5</v>
      </c>
      <c r="FC36" s="123">
        <v>1181.43</v>
      </c>
      <c r="FD36" s="123">
        <v>1668.68</v>
      </c>
      <c r="FE36" s="123">
        <v>3593.46</v>
      </c>
      <c r="FG36" s="123">
        <v>694.18</v>
      </c>
      <c r="FH36" s="123">
        <v>1187.48</v>
      </c>
      <c r="FI36" s="123">
        <v>913.43</v>
      </c>
      <c r="FJ36" s="123">
        <v>508.01</v>
      </c>
      <c r="FK36" s="123">
        <v>886.35</v>
      </c>
      <c r="FL36" s="123">
        <v>1801.99</v>
      </c>
      <c r="FM36" s="123">
        <v>3015.5770000000002</v>
      </c>
      <c r="FN36" s="123">
        <v>1993.297</v>
      </c>
      <c r="FP36" s="123">
        <v>28.44</v>
      </c>
      <c r="FQ36" s="123">
        <v>11.07</v>
      </c>
      <c r="FR36" s="123">
        <v>7.66</v>
      </c>
      <c r="FT36" s="123">
        <v>18.760000000000002</v>
      </c>
      <c r="FW36" s="123">
        <v>17.37</v>
      </c>
      <c r="FX36" s="123">
        <v>3.41</v>
      </c>
      <c r="GA36" s="123">
        <v>22.626899999999999</v>
      </c>
      <c r="GB36" s="123">
        <v>24.97</v>
      </c>
      <c r="GC36" s="123">
        <v>16.87</v>
      </c>
      <c r="GE36" s="123">
        <v>2764.46</v>
      </c>
      <c r="GF36" s="123">
        <v>3823.7</v>
      </c>
      <c r="GH36" s="123">
        <v>1873.34</v>
      </c>
      <c r="GJ36" s="123">
        <v>1084.18</v>
      </c>
      <c r="GK36" s="123">
        <v>1705.22</v>
      </c>
      <c r="GO36" s="123">
        <v>1420.24</v>
      </c>
      <c r="GP36" s="123">
        <v>823.11</v>
      </c>
      <c r="GQ36" s="123">
        <v>1515.28</v>
      </c>
      <c r="GR36" s="123">
        <v>1995.6</v>
      </c>
      <c r="GT36" s="123">
        <v>1341.6379999999999</v>
      </c>
      <c r="GU36" s="123">
        <v>906.13800000000003</v>
      </c>
      <c r="GV36" s="123">
        <v>7.48</v>
      </c>
      <c r="IA36" s="123">
        <v>27.6</v>
      </c>
      <c r="IB36" s="123">
        <v>13.47</v>
      </c>
      <c r="IC36" s="123">
        <v>9.43</v>
      </c>
      <c r="IE36" s="123">
        <v>20.66</v>
      </c>
      <c r="IH36" s="123">
        <v>14.13</v>
      </c>
      <c r="II36" s="123">
        <v>4.03</v>
      </c>
      <c r="IL36" s="123">
        <v>59.814810000000001</v>
      </c>
      <c r="IM36" s="123">
        <v>63.04</v>
      </c>
      <c r="IN36" s="123">
        <v>42.75</v>
      </c>
      <c r="IP36" s="123">
        <v>8488.8799999999992</v>
      </c>
      <c r="IQ36" s="123">
        <v>11892.22</v>
      </c>
      <c r="IS36" s="123">
        <v>5209.8999999999996</v>
      </c>
      <c r="IU36" s="123">
        <v>2227.4499999999998</v>
      </c>
      <c r="IV36" s="123">
        <v>5085.55</v>
      </c>
      <c r="IY36" s="123">
        <v>739.94</v>
      </c>
      <c r="IZ36" s="123">
        <v>3479.74</v>
      </c>
      <c r="JA36" s="123">
        <v>1387.09</v>
      </c>
      <c r="JB36" s="123">
        <v>4176.96</v>
      </c>
      <c r="JC36" s="123">
        <v>6265.95</v>
      </c>
      <c r="JE36" s="123">
        <v>1399.3050000000001</v>
      </c>
      <c r="JF36" s="123">
        <v>948.80399999999997</v>
      </c>
      <c r="JG36" s="123">
        <v>15.042</v>
      </c>
    </row>
    <row r="37" spans="1:267">
      <c r="A37" s="123">
        <v>1949</v>
      </c>
      <c r="Z37" s="123">
        <v>2836.15</v>
      </c>
      <c r="AA37" s="123">
        <v>1803.596</v>
      </c>
      <c r="AB37" s="123">
        <v>6.585</v>
      </c>
      <c r="AD37" s="123">
        <v>6.43</v>
      </c>
      <c r="AE37" s="123">
        <v>4.38</v>
      </c>
      <c r="AG37" s="123">
        <v>10.58</v>
      </c>
      <c r="AM37" s="123">
        <v>96.36703</v>
      </c>
      <c r="AN37" s="123">
        <v>40.51</v>
      </c>
      <c r="AO37" s="123">
        <v>26.57</v>
      </c>
      <c r="AP37" s="123">
        <v>2604.9299999999998</v>
      </c>
      <c r="AQ37" s="123">
        <v>3548.36</v>
      </c>
      <c r="AS37" s="123">
        <v>1714.51</v>
      </c>
      <c r="AZ37" s="123">
        <v>1441.62</v>
      </c>
      <c r="BA37" s="123">
        <v>1978.76</v>
      </c>
      <c r="BC37" s="123">
        <v>3626.8110000000001</v>
      </c>
      <c r="BD37" s="123">
        <v>2378.9560000000001</v>
      </c>
      <c r="BO37" s="123">
        <v>23.594239999999999</v>
      </c>
      <c r="BP37" s="123">
        <v>23.59</v>
      </c>
      <c r="BQ37" s="123">
        <v>15.76</v>
      </c>
      <c r="CE37" s="123">
        <v>1496.8810000000001</v>
      </c>
      <c r="CF37" s="123">
        <v>1000.345</v>
      </c>
      <c r="DX37" s="123">
        <v>7.89</v>
      </c>
      <c r="DY37" s="123">
        <v>5.8</v>
      </c>
      <c r="EC37" s="123">
        <v>2.08</v>
      </c>
      <c r="EF37" s="123">
        <v>62.747950000000003</v>
      </c>
      <c r="EG37" s="123">
        <v>24.49</v>
      </c>
      <c r="EH37" s="123">
        <v>1931.01</v>
      </c>
      <c r="EI37" s="123">
        <v>2841.8</v>
      </c>
      <c r="EL37" s="123">
        <v>1020.22</v>
      </c>
      <c r="EO37" s="123">
        <v>875.24</v>
      </c>
      <c r="EP37" s="123">
        <v>1215.02</v>
      </c>
      <c r="ER37" s="123">
        <v>2562.4580000000001</v>
      </c>
      <c r="ES37" s="123">
        <v>3.34</v>
      </c>
      <c r="ET37" s="123">
        <v>2.29</v>
      </c>
      <c r="EU37" s="123">
        <v>0.89</v>
      </c>
      <c r="EW37" s="123">
        <v>1.05</v>
      </c>
      <c r="EY37" s="123">
        <v>2.4500000000000002</v>
      </c>
      <c r="EZ37" s="123">
        <v>75.957949999999997</v>
      </c>
      <c r="FA37" s="123">
        <v>37.75</v>
      </c>
      <c r="FB37" s="123">
        <v>24.95</v>
      </c>
      <c r="FC37" s="123">
        <v>1261.17</v>
      </c>
      <c r="FD37" s="123">
        <v>1731.24</v>
      </c>
      <c r="FE37" s="123">
        <v>3357.09</v>
      </c>
      <c r="FG37" s="123">
        <v>791.09</v>
      </c>
      <c r="FI37" s="123">
        <v>1028.29</v>
      </c>
      <c r="FJ37" s="123">
        <v>668.22</v>
      </c>
      <c r="FK37" s="123">
        <v>982.72</v>
      </c>
      <c r="FL37" s="123">
        <v>1978.36</v>
      </c>
      <c r="FM37" s="123">
        <v>3043.9589999999998</v>
      </c>
      <c r="FN37" s="123">
        <v>2012.057</v>
      </c>
      <c r="FP37" s="123">
        <v>24.71</v>
      </c>
      <c r="FQ37" s="123">
        <v>9.81</v>
      </c>
      <c r="FR37" s="123">
        <v>6.86</v>
      </c>
      <c r="FT37" s="123">
        <v>16.41</v>
      </c>
      <c r="FW37" s="123">
        <v>14.91</v>
      </c>
      <c r="FX37" s="123">
        <v>2.94</v>
      </c>
      <c r="GA37" s="123">
        <v>28.749469999999999</v>
      </c>
      <c r="GB37" s="123">
        <v>31.03</v>
      </c>
      <c r="GC37" s="123">
        <v>20.92</v>
      </c>
      <c r="GE37" s="123">
        <v>3042.59</v>
      </c>
      <c r="GF37" s="123">
        <v>4258.88</v>
      </c>
      <c r="GH37" s="123">
        <v>2036.86</v>
      </c>
      <c r="GJ37" s="123">
        <v>1156.46</v>
      </c>
      <c r="GK37" s="123">
        <v>1826.3</v>
      </c>
      <c r="GO37" s="123">
        <v>1533.69</v>
      </c>
      <c r="GP37" s="123">
        <v>897.95</v>
      </c>
      <c r="GQ37" s="123">
        <v>1633.72</v>
      </c>
      <c r="GR37" s="123">
        <v>2160.29</v>
      </c>
      <c r="GT37" s="123">
        <v>1374.0640000000001</v>
      </c>
      <c r="GU37" s="123">
        <v>926.54399999999998</v>
      </c>
      <c r="GV37" s="123">
        <v>8.52</v>
      </c>
      <c r="HZ37" s="123">
        <v>33.19</v>
      </c>
      <c r="IA37" s="123">
        <v>24.45</v>
      </c>
      <c r="IB37" s="123">
        <v>11.29</v>
      </c>
      <c r="IC37" s="123">
        <v>7.79</v>
      </c>
      <c r="IE37" s="123">
        <v>17.86</v>
      </c>
      <c r="IG37" s="123">
        <v>8.74</v>
      </c>
      <c r="IH37" s="123">
        <v>13.16</v>
      </c>
      <c r="II37" s="123">
        <v>3.51</v>
      </c>
      <c r="IL37" s="123">
        <v>68.148150000000001</v>
      </c>
      <c r="IM37" s="123">
        <v>69.099999999999994</v>
      </c>
      <c r="IN37" s="123">
        <v>47.11</v>
      </c>
      <c r="IO37" s="123">
        <v>2293.5</v>
      </c>
      <c r="IP37" s="123">
        <v>7803.07</v>
      </c>
      <c r="IQ37" s="123">
        <v>10760.1</v>
      </c>
      <c r="IS37" s="123">
        <v>4937.3500000000004</v>
      </c>
      <c r="IT37" s="123">
        <v>1207.5899999999999</v>
      </c>
      <c r="IU37" s="123">
        <v>2273.5</v>
      </c>
      <c r="IV37" s="123">
        <v>4846.04</v>
      </c>
      <c r="IY37" s="123">
        <v>962.74</v>
      </c>
      <c r="IZ37" s="123">
        <v>3379.42</v>
      </c>
      <c r="JA37" s="123">
        <v>1488.32</v>
      </c>
      <c r="JB37" s="123">
        <v>4067.11</v>
      </c>
      <c r="JC37" s="123">
        <v>5888.68</v>
      </c>
      <c r="JE37" s="123">
        <v>1446.578</v>
      </c>
      <c r="JF37" s="123">
        <v>986.18600000000004</v>
      </c>
      <c r="JG37" s="123">
        <v>19.114999999999998</v>
      </c>
    </row>
    <row r="38" spans="1:267">
      <c r="A38" s="123">
        <v>1950</v>
      </c>
      <c r="Z38" s="123">
        <v>2907.9450000000002</v>
      </c>
      <c r="AA38" s="123">
        <v>1848.5450000000001</v>
      </c>
      <c r="AB38" s="123">
        <v>7.5960000000000001</v>
      </c>
      <c r="AC38" s="123">
        <v>15.75</v>
      </c>
      <c r="AD38" s="123">
        <v>6.98</v>
      </c>
      <c r="AE38" s="123">
        <v>4.8499999999999996</v>
      </c>
      <c r="AG38" s="123">
        <v>11.26</v>
      </c>
      <c r="AI38" s="123">
        <v>8.77</v>
      </c>
      <c r="AJ38" s="123">
        <v>2.12</v>
      </c>
      <c r="AM38" s="123">
        <v>112.24723</v>
      </c>
      <c r="AN38" s="123">
        <v>46.42</v>
      </c>
      <c r="AO38" s="123">
        <v>30.45</v>
      </c>
      <c r="AP38" s="123">
        <v>3237.99</v>
      </c>
      <c r="AQ38" s="123">
        <v>4504.74</v>
      </c>
      <c r="AS38" s="123">
        <v>2090.66</v>
      </c>
      <c r="AT38" s="123">
        <v>1018.11</v>
      </c>
      <c r="AU38" s="123">
        <v>1971.23</v>
      </c>
      <c r="AX38" s="123">
        <v>1462.09</v>
      </c>
      <c r="AY38" s="123">
        <v>672.12</v>
      </c>
      <c r="AZ38" s="123">
        <v>1718.91</v>
      </c>
      <c r="BA38" s="123">
        <v>2402.2600000000002</v>
      </c>
      <c r="BC38" s="123">
        <v>3686.2779999999998</v>
      </c>
      <c r="BD38" s="123">
        <v>2417.9630000000002</v>
      </c>
      <c r="BO38" s="123">
        <v>24.855</v>
      </c>
      <c r="BP38" s="123">
        <v>24.32</v>
      </c>
      <c r="BQ38" s="123">
        <v>16.260000000000002</v>
      </c>
      <c r="CE38" s="123">
        <v>1529.039</v>
      </c>
      <c r="CF38" s="123">
        <v>1022.051</v>
      </c>
      <c r="DJ38" s="123">
        <v>12.5</v>
      </c>
      <c r="DK38" s="123">
        <v>792.54</v>
      </c>
      <c r="DL38" s="123">
        <v>617.38</v>
      </c>
      <c r="DV38" s="123">
        <v>20.247</v>
      </c>
      <c r="DW38" s="123">
        <v>15.772</v>
      </c>
      <c r="DX38" s="123">
        <v>8.57</v>
      </c>
      <c r="DY38" s="123">
        <v>6.35</v>
      </c>
      <c r="EA38" s="123">
        <v>12.93</v>
      </c>
      <c r="EC38" s="123">
        <v>2.2200000000000002</v>
      </c>
      <c r="EF38" s="123">
        <v>70.501459999999994</v>
      </c>
      <c r="EG38" s="123">
        <v>27</v>
      </c>
      <c r="EH38" s="123">
        <v>2314.14</v>
      </c>
      <c r="EI38" s="123">
        <v>3429.28</v>
      </c>
      <c r="EK38" s="123">
        <v>1396.36</v>
      </c>
      <c r="EL38" s="123">
        <v>1199</v>
      </c>
      <c r="EO38" s="123">
        <v>1036.18</v>
      </c>
      <c r="EP38" s="123">
        <v>1429.05</v>
      </c>
      <c r="ER38" s="123">
        <v>2611.0479999999998</v>
      </c>
      <c r="ES38" s="123">
        <v>3.43</v>
      </c>
      <c r="ET38" s="123">
        <v>2.36</v>
      </c>
      <c r="EW38" s="123">
        <v>1.07</v>
      </c>
      <c r="EZ38" s="123">
        <v>92.32544</v>
      </c>
      <c r="FA38" s="123">
        <v>45.47</v>
      </c>
      <c r="FB38" s="123">
        <v>30.06</v>
      </c>
      <c r="FC38" s="123">
        <v>1558.42</v>
      </c>
      <c r="FD38" s="123">
        <v>2146.27</v>
      </c>
      <c r="FG38" s="123">
        <v>970.56</v>
      </c>
      <c r="FJ38" s="123">
        <v>805.79</v>
      </c>
      <c r="FK38" s="123">
        <v>1169.6600000000001</v>
      </c>
      <c r="FM38" s="123">
        <v>3071.7719999999999</v>
      </c>
      <c r="FN38" s="123">
        <v>2030.441</v>
      </c>
      <c r="FO38" s="123">
        <v>37.24</v>
      </c>
      <c r="FP38" s="123">
        <v>25.41</v>
      </c>
      <c r="FQ38" s="123">
        <v>10.220000000000001</v>
      </c>
      <c r="FR38" s="123">
        <v>7.21</v>
      </c>
      <c r="FT38" s="123">
        <v>16.920000000000002</v>
      </c>
      <c r="FV38" s="123">
        <v>11.82</v>
      </c>
      <c r="FW38" s="123">
        <v>15.19</v>
      </c>
      <c r="FX38" s="123">
        <v>3.01</v>
      </c>
      <c r="GA38" s="123">
        <v>33.629779999999997</v>
      </c>
      <c r="GB38" s="123">
        <v>35.520000000000003</v>
      </c>
      <c r="GC38" s="123">
        <v>23.91</v>
      </c>
      <c r="GD38" s="123">
        <v>1322.76</v>
      </c>
      <c r="GE38" s="123">
        <v>3630.61</v>
      </c>
      <c r="GF38" s="123">
        <v>5119.8599999999997</v>
      </c>
      <c r="GH38" s="123">
        <v>2404.06</v>
      </c>
      <c r="GI38" s="123">
        <v>839.9</v>
      </c>
      <c r="GJ38" s="123">
        <v>1349.37</v>
      </c>
      <c r="GK38" s="123">
        <v>2141.36</v>
      </c>
      <c r="GN38" s="123">
        <v>551.67999999999995</v>
      </c>
      <c r="GO38" s="123">
        <v>1805.62</v>
      </c>
      <c r="GP38" s="123">
        <v>1073.83</v>
      </c>
      <c r="GQ38" s="123">
        <v>1884.01</v>
      </c>
      <c r="GR38" s="123">
        <v>2557.11</v>
      </c>
      <c r="GT38" s="123">
        <v>1406.2429999999999</v>
      </c>
      <c r="GU38" s="123">
        <v>946.70299999999997</v>
      </c>
      <c r="GV38" s="123">
        <v>11.332000000000001</v>
      </c>
      <c r="HZ38" s="123">
        <v>32.659999999999997</v>
      </c>
      <c r="IA38" s="123">
        <v>24.23</v>
      </c>
      <c r="IB38" s="123">
        <v>11.34</v>
      </c>
      <c r="IC38" s="123">
        <v>7.74</v>
      </c>
      <c r="ID38" s="123">
        <v>2.96</v>
      </c>
      <c r="IE38" s="123">
        <v>17.850000000000001</v>
      </c>
      <c r="IF38" s="123">
        <v>1.9</v>
      </c>
      <c r="IG38" s="123">
        <v>8.43</v>
      </c>
      <c r="IH38" s="123">
        <v>12.89</v>
      </c>
      <c r="II38" s="123">
        <v>3.6</v>
      </c>
      <c r="IJ38" s="123">
        <v>4.78</v>
      </c>
      <c r="IK38" s="123">
        <v>8.3699999999999992</v>
      </c>
      <c r="IL38" s="123">
        <v>84.537040000000005</v>
      </c>
      <c r="IM38" s="123">
        <v>82.47</v>
      </c>
      <c r="IN38" s="123">
        <v>56.83</v>
      </c>
      <c r="IO38" s="123">
        <v>2693.81</v>
      </c>
      <c r="IP38" s="123">
        <v>9349.86</v>
      </c>
      <c r="IQ38" s="123">
        <v>12767.14</v>
      </c>
      <c r="IR38" s="123">
        <v>24437.33</v>
      </c>
      <c r="IS38" s="123">
        <v>5887.44</v>
      </c>
      <c r="IT38" s="123">
        <v>1390.92</v>
      </c>
      <c r="IU38" s="123">
        <v>2658.41</v>
      </c>
      <c r="IV38" s="123">
        <v>5932.59</v>
      </c>
      <c r="IW38" s="123">
        <v>9849.59</v>
      </c>
      <c r="IX38" s="123">
        <v>7673.48</v>
      </c>
      <c r="IY38" s="123">
        <v>1134.8499999999999</v>
      </c>
      <c r="IZ38" s="123">
        <v>3996.7</v>
      </c>
      <c r="JA38" s="123">
        <v>1710.79</v>
      </c>
      <c r="JB38" s="123">
        <v>4955.72</v>
      </c>
      <c r="JC38" s="123">
        <v>7271.23</v>
      </c>
      <c r="JD38" s="123">
        <v>14831.51</v>
      </c>
      <c r="JE38" s="123">
        <v>1487.644</v>
      </c>
      <c r="JF38" s="123">
        <v>1025.0419999999999</v>
      </c>
      <c r="JG38" s="123">
        <v>23.867000000000001</v>
      </c>
    </row>
    <row r="39" spans="1:267">
      <c r="A39" s="123">
        <v>1951</v>
      </c>
      <c r="C39" s="123">
        <v>1.98</v>
      </c>
      <c r="D39" s="123">
        <v>1.34</v>
      </c>
      <c r="E39" s="123">
        <v>0.54</v>
      </c>
      <c r="F39" s="123">
        <v>3.26</v>
      </c>
      <c r="G39" s="123">
        <v>0.37</v>
      </c>
      <c r="H39" s="123">
        <v>0.64</v>
      </c>
      <c r="I39" s="123">
        <v>0.8</v>
      </c>
      <c r="J39" s="123">
        <v>1.44</v>
      </c>
      <c r="K39" s="123">
        <v>210.04082</v>
      </c>
      <c r="L39" s="123">
        <v>110.82</v>
      </c>
      <c r="M39" s="123">
        <v>70.42</v>
      </c>
      <c r="N39" s="123">
        <v>2190.64</v>
      </c>
      <c r="O39" s="123">
        <v>2960.93</v>
      </c>
      <c r="P39" s="123">
        <v>5988.46</v>
      </c>
      <c r="Q39" s="123">
        <v>1444.46</v>
      </c>
      <c r="R39" s="123">
        <v>1420.35</v>
      </c>
      <c r="S39" s="123">
        <v>2204.04</v>
      </c>
      <c r="T39" s="123">
        <v>1768.66</v>
      </c>
      <c r="W39" s="123">
        <v>1210.7</v>
      </c>
      <c r="X39" s="123">
        <v>1630.5</v>
      </c>
      <c r="Y39" s="123">
        <v>3256.55</v>
      </c>
      <c r="Z39" s="123">
        <v>2982.806</v>
      </c>
      <c r="AA39" s="123">
        <v>1895.4059999999999</v>
      </c>
      <c r="AB39" s="123">
        <v>7.9790000000000001</v>
      </c>
      <c r="AC39" s="123">
        <v>15.38</v>
      </c>
      <c r="AD39" s="123">
        <v>6.92</v>
      </c>
      <c r="AE39" s="123">
        <v>4.88</v>
      </c>
      <c r="AG39" s="123">
        <v>11</v>
      </c>
      <c r="AI39" s="123">
        <v>8.4600000000000009</v>
      </c>
      <c r="AJ39" s="123">
        <v>2.04</v>
      </c>
      <c r="AM39" s="123">
        <v>139.66432</v>
      </c>
      <c r="AN39" s="123">
        <v>56.68</v>
      </c>
      <c r="AO39" s="123">
        <v>37.18</v>
      </c>
      <c r="AP39" s="123">
        <v>3922.95</v>
      </c>
      <c r="AQ39" s="123">
        <v>5535.54</v>
      </c>
      <c r="AS39" s="123">
        <v>2494.66</v>
      </c>
      <c r="AT39" s="123">
        <v>1198.8900000000001</v>
      </c>
      <c r="AU39" s="123">
        <v>2310.37</v>
      </c>
      <c r="AX39" s="123">
        <v>1743.7</v>
      </c>
      <c r="AY39" s="123">
        <v>787.03</v>
      </c>
      <c r="AZ39" s="123">
        <v>1993.58</v>
      </c>
      <c r="BA39" s="123">
        <v>2813.16</v>
      </c>
      <c r="BC39" s="123">
        <v>3756.3029999999999</v>
      </c>
      <c r="BD39" s="123">
        <v>2463.895</v>
      </c>
      <c r="BO39" s="123">
        <v>28.457170000000001</v>
      </c>
      <c r="BP39" s="123">
        <v>27.35</v>
      </c>
      <c r="BQ39" s="123">
        <v>18.28</v>
      </c>
      <c r="CE39" s="123">
        <v>1556.539</v>
      </c>
      <c r="CF39" s="123">
        <v>1040.652</v>
      </c>
      <c r="DJ39" s="123">
        <v>12.5</v>
      </c>
      <c r="DK39" s="123">
        <v>791.53</v>
      </c>
      <c r="DL39" s="123">
        <v>616.59</v>
      </c>
      <c r="DV39" s="123">
        <v>20.273</v>
      </c>
      <c r="DW39" s="123">
        <v>15.792</v>
      </c>
      <c r="DX39" s="123">
        <v>9.3800000000000008</v>
      </c>
      <c r="DY39" s="123">
        <v>7.05</v>
      </c>
      <c r="EA39" s="123">
        <v>13.92</v>
      </c>
      <c r="EC39" s="123">
        <v>2.3199999999999998</v>
      </c>
      <c r="EF39" s="123">
        <v>80.604399999999998</v>
      </c>
      <c r="EG39" s="123">
        <v>30.12</v>
      </c>
      <c r="EH39" s="123">
        <v>2823.68</v>
      </c>
      <c r="EI39" s="123">
        <v>4247.34</v>
      </c>
      <c r="EK39" s="123">
        <v>1677.39</v>
      </c>
      <c r="EL39" s="123">
        <v>1400.02</v>
      </c>
      <c r="EO39" s="123">
        <v>1198.6500000000001</v>
      </c>
      <c r="EP39" s="123">
        <v>1673.2</v>
      </c>
      <c r="ER39" s="123">
        <v>2676.337</v>
      </c>
      <c r="ES39" s="123">
        <v>3.32</v>
      </c>
      <c r="ET39" s="123">
        <v>2.29</v>
      </c>
      <c r="EW39" s="123">
        <v>1.02</v>
      </c>
      <c r="EZ39" s="123">
        <v>124.30408</v>
      </c>
      <c r="FA39" s="123">
        <v>59.98</v>
      </c>
      <c r="FB39" s="123">
        <v>39.65</v>
      </c>
      <c r="FC39" s="123">
        <v>1989.36</v>
      </c>
      <c r="FD39" s="123">
        <v>2751.09</v>
      </c>
      <c r="FG39" s="123">
        <v>1227.6300000000001</v>
      </c>
      <c r="FJ39" s="123">
        <v>1042.05</v>
      </c>
      <c r="FK39" s="123">
        <v>1466.63</v>
      </c>
      <c r="FM39" s="123">
        <v>3135.3119999999999</v>
      </c>
      <c r="FN39" s="123">
        <v>2072.4409999999998</v>
      </c>
      <c r="FP39" s="123">
        <v>18.21</v>
      </c>
      <c r="FQ39" s="123">
        <v>7.28</v>
      </c>
      <c r="FR39" s="123">
        <v>5.1100000000000003</v>
      </c>
      <c r="FT39" s="123">
        <v>12.19</v>
      </c>
      <c r="FW39" s="123">
        <v>10.93</v>
      </c>
      <c r="FX39" s="123">
        <v>2.17</v>
      </c>
      <c r="GA39" s="123">
        <v>52.529899999999998</v>
      </c>
      <c r="GB39" s="123">
        <v>54.27</v>
      </c>
      <c r="GC39" s="123">
        <v>36.53</v>
      </c>
      <c r="GE39" s="123">
        <v>3953.44</v>
      </c>
      <c r="GF39" s="123">
        <v>5551.34</v>
      </c>
      <c r="GH39" s="123">
        <v>2645.26</v>
      </c>
      <c r="GJ39" s="123">
        <v>1482.8</v>
      </c>
      <c r="GK39" s="123">
        <v>2355.54</v>
      </c>
      <c r="GO39" s="123">
        <v>1976.93</v>
      </c>
      <c r="GP39" s="123">
        <v>1194.9000000000001</v>
      </c>
      <c r="GQ39" s="123">
        <v>2095.9</v>
      </c>
      <c r="GR39" s="123">
        <v>2787.66</v>
      </c>
      <c r="GT39" s="123">
        <v>1437.923</v>
      </c>
      <c r="GU39" s="123">
        <v>967.94299999999998</v>
      </c>
      <c r="GV39" s="123">
        <v>9.4459999999999997</v>
      </c>
      <c r="HZ39" s="123">
        <v>29.17</v>
      </c>
      <c r="IA39" s="123">
        <v>20.53</v>
      </c>
      <c r="IB39" s="123">
        <v>8.9</v>
      </c>
      <c r="IC39" s="123">
        <v>5.98</v>
      </c>
      <c r="ID39" s="123">
        <v>2.17</v>
      </c>
      <c r="IE39" s="123">
        <v>14.52</v>
      </c>
      <c r="IF39" s="123">
        <v>1.38</v>
      </c>
      <c r="IG39" s="123">
        <v>8.64</v>
      </c>
      <c r="IH39" s="123">
        <v>11.62</v>
      </c>
      <c r="II39" s="123">
        <v>2.93</v>
      </c>
      <c r="IJ39" s="123">
        <v>3.81</v>
      </c>
      <c r="IK39" s="123">
        <v>6.74</v>
      </c>
      <c r="IL39" s="123">
        <v>92.685190000000006</v>
      </c>
      <c r="IM39" s="123">
        <v>87.42</v>
      </c>
      <c r="IN39" s="123">
        <v>60.12</v>
      </c>
      <c r="IO39" s="123">
        <v>2550.08</v>
      </c>
      <c r="IP39" s="123">
        <v>7784.3</v>
      </c>
      <c r="IQ39" s="123">
        <v>10451.01</v>
      </c>
      <c r="IR39" s="123">
        <v>18960.98</v>
      </c>
      <c r="IS39" s="123">
        <v>5078.93</v>
      </c>
      <c r="IT39" s="123">
        <v>1511.04</v>
      </c>
      <c r="IU39" s="123">
        <v>2540.3200000000002</v>
      </c>
      <c r="IV39" s="123">
        <v>5117.6000000000004</v>
      </c>
      <c r="IW39" s="123">
        <v>8323.51</v>
      </c>
      <c r="IX39" s="123">
        <v>6542.45</v>
      </c>
      <c r="IY39" s="123">
        <v>1275.47</v>
      </c>
      <c r="IZ39" s="123">
        <v>3589.11</v>
      </c>
      <c r="JA39" s="123">
        <v>1789.8</v>
      </c>
      <c r="JB39" s="123">
        <v>4309.47</v>
      </c>
      <c r="JC39" s="123">
        <v>6243.32</v>
      </c>
      <c r="JD39" s="123">
        <v>12434.71</v>
      </c>
      <c r="JE39" s="123">
        <v>1541.626</v>
      </c>
      <c r="JF39" s="123">
        <v>1060.2170000000001</v>
      </c>
      <c r="JG39" s="123">
        <v>30.99</v>
      </c>
    </row>
    <row r="40" spans="1:267">
      <c r="A40" s="123">
        <v>1952</v>
      </c>
      <c r="C40" s="123">
        <v>2.46</v>
      </c>
      <c r="D40" s="123">
        <v>1.68</v>
      </c>
      <c r="E40" s="123">
        <v>0.72</v>
      </c>
      <c r="F40" s="123">
        <v>4.05</v>
      </c>
      <c r="G40" s="123">
        <v>0.5</v>
      </c>
      <c r="H40" s="123">
        <v>0.77</v>
      </c>
      <c r="I40" s="123">
        <v>0.96</v>
      </c>
      <c r="J40" s="123">
        <v>1.73</v>
      </c>
      <c r="K40" s="123">
        <v>208.34693999999999</v>
      </c>
      <c r="L40" s="123">
        <v>107.2</v>
      </c>
      <c r="M40" s="123">
        <v>68.09</v>
      </c>
      <c r="N40" s="123">
        <v>2632.05</v>
      </c>
      <c r="O40" s="123">
        <v>3603.85</v>
      </c>
      <c r="P40" s="123">
        <v>7759.92</v>
      </c>
      <c r="Q40" s="123">
        <v>1737.43</v>
      </c>
      <c r="R40" s="123">
        <v>1660.26</v>
      </c>
      <c r="S40" s="123">
        <v>2564.83</v>
      </c>
      <c r="T40" s="123">
        <v>2062.29</v>
      </c>
      <c r="W40" s="123">
        <v>1422.48</v>
      </c>
      <c r="X40" s="123">
        <v>1926.43</v>
      </c>
      <c r="Y40" s="123">
        <v>4101.99</v>
      </c>
      <c r="Z40" s="123">
        <v>3059.7559999999999</v>
      </c>
      <c r="AA40" s="123">
        <v>1943.556</v>
      </c>
      <c r="AB40" s="123">
        <v>8.94</v>
      </c>
      <c r="AC40" s="123">
        <v>15.86</v>
      </c>
      <c r="AD40" s="123">
        <v>6.83</v>
      </c>
      <c r="AE40" s="123">
        <v>4.6500000000000004</v>
      </c>
      <c r="AG40" s="123">
        <v>11.17</v>
      </c>
      <c r="AI40" s="123">
        <v>9.0399999999999991</v>
      </c>
      <c r="AJ40" s="123">
        <v>2.17</v>
      </c>
      <c r="AM40" s="123">
        <v>145.22918000000001</v>
      </c>
      <c r="AN40" s="123">
        <v>57.83</v>
      </c>
      <c r="AO40" s="123">
        <v>37.93</v>
      </c>
      <c r="AP40" s="123">
        <v>3946.87</v>
      </c>
      <c r="AQ40" s="123">
        <v>5380.4</v>
      </c>
      <c r="AS40" s="123">
        <v>2583.9499999999998</v>
      </c>
      <c r="AT40" s="123">
        <v>1306.58</v>
      </c>
      <c r="AU40" s="123">
        <v>2513.35</v>
      </c>
      <c r="AX40" s="123">
        <v>1834.64</v>
      </c>
      <c r="AY40" s="123">
        <v>896.82</v>
      </c>
      <c r="AZ40" s="123">
        <v>2100.3000000000002</v>
      </c>
      <c r="BA40" s="123">
        <v>2863.14</v>
      </c>
      <c r="BC40" s="123">
        <v>3828.81</v>
      </c>
      <c r="BD40" s="123">
        <v>2511.4540000000002</v>
      </c>
      <c r="BO40" s="123">
        <v>35.661520000000003</v>
      </c>
      <c r="BP40" s="123">
        <v>33.64</v>
      </c>
      <c r="BQ40" s="123">
        <v>22.49</v>
      </c>
      <c r="CE40" s="123">
        <v>1585.3240000000001</v>
      </c>
      <c r="CF40" s="123">
        <v>1060.1199999999999</v>
      </c>
      <c r="CI40" s="123">
        <v>1.76</v>
      </c>
      <c r="CJ40" s="123">
        <v>0.7</v>
      </c>
      <c r="CK40" s="123">
        <v>0.48</v>
      </c>
      <c r="CM40" s="123">
        <v>1.06</v>
      </c>
      <c r="CO40" s="123">
        <v>491.6</v>
      </c>
      <c r="CP40" s="123">
        <v>42.98</v>
      </c>
      <c r="CQ40" s="123">
        <v>27.19</v>
      </c>
      <c r="CS40" s="123">
        <v>1512.13</v>
      </c>
      <c r="CT40" s="123">
        <v>3015.05</v>
      </c>
      <c r="CV40" s="123">
        <v>1136.3900000000001</v>
      </c>
      <c r="CY40" s="123">
        <v>816.32</v>
      </c>
      <c r="CZ40" s="123">
        <v>1707.7</v>
      </c>
      <c r="DA40" s="123">
        <v>18078.904999999999</v>
      </c>
      <c r="DB40" s="123">
        <v>11437.355</v>
      </c>
      <c r="DC40" s="123">
        <v>104.163</v>
      </c>
      <c r="DJ40" s="123">
        <v>12.8</v>
      </c>
      <c r="DK40" s="123">
        <v>798.05</v>
      </c>
      <c r="DL40" s="123">
        <v>621.66999999999996</v>
      </c>
      <c r="DV40" s="123">
        <v>20.59</v>
      </c>
      <c r="DW40" s="123">
        <v>16.039000000000001</v>
      </c>
      <c r="DX40" s="123">
        <v>8.4700000000000006</v>
      </c>
      <c r="DY40" s="123">
        <v>6.37</v>
      </c>
      <c r="EA40" s="123">
        <v>12.61</v>
      </c>
      <c r="EC40" s="123">
        <v>2.1</v>
      </c>
      <c r="EF40" s="123">
        <v>97.524929999999998</v>
      </c>
      <c r="EG40" s="123">
        <v>35.54</v>
      </c>
      <c r="EH40" s="123">
        <v>3010.05</v>
      </c>
      <c r="EI40" s="123">
        <v>4527.5200000000004</v>
      </c>
      <c r="EK40" s="123">
        <v>1793.11</v>
      </c>
      <c r="EL40" s="123">
        <v>1492.59</v>
      </c>
      <c r="EO40" s="123">
        <v>1287.76</v>
      </c>
      <c r="EP40" s="123">
        <v>1763.22</v>
      </c>
      <c r="ER40" s="123">
        <v>2744.4090000000001</v>
      </c>
      <c r="ES40" s="123">
        <v>3.34</v>
      </c>
      <c r="ET40" s="123">
        <v>2.27</v>
      </c>
      <c r="EV40" s="123">
        <v>5.22</v>
      </c>
      <c r="EW40" s="123">
        <v>1.07</v>
      </c>
      <c r="EZ40" s="123">
        <v>138.87499</v>
      </c>
      <c r="FA40" s="123">
        <v>65.650000000000006</v>
      </c>
      <c r="FB40" s="123">
        <v>43.39</v>
      </c>
      <c r="FC40" s="123">
        <v>2191.4699999999998</v>
      </c>
      <c r="FD40" s="123">
        <v>2981.32</v>
      </c>
      <c r="FF40" s="123">
        <v>1371.1</v>
      </c>
      <c r="FG40" s="123">
        <v>1401.62</v>
      </c>
      <c r="FJ40" s="123">
        <v>1182.3</v>
      </c>
      <c r="FK40" s="123">
        <v>1659.88</v>
      </c>
      <c r="FM40" s="123">
        <v>3200.5050000000001</v>
      </c>
      <c r="FN40" s="123">
        <v>2115.5340000000001</v>
      </c>
      <c r="FQ40" s="123">
        <v>5.98</v>
      </c>
      <c r="FR40" s="123">
        <v>4.21</v>
      </c>
      <c r="FT40" s="123">
        <v>10.029999999999999</v>
      </c>
      <c r="FX40" s="123">
        <v>1.77</v>
      </c>
      <c r="GA40" s="123">
        <v>61.580660000000002</v>
      </c>
      <c r="GB40" s="123">
        <v>62.18</v>
      </c>
      <c r="GC40" s="123">
        <v>41.86</v>
      </c>
      <c r="GE40" s="123">
        <v>3719.05</v>
      </c>
      <c r="GF40" s="123">
        <v>5235.4799999999996</v>
      </c>
      <c r="GH40" s="123">
        <v>2495.52</v>
      </c>
      <c r="GK40" s="123">
        <v>2202.61</v>
      </c>
      <c r="GQ40" s="123">
        <v>1977.97</v>
      </c>
      <c r="GR40" s="123">
        <v>2511.06</v>
      </c>
      <c r="GT40" s="123">
        <v>1471.2439999999999</v>
      </c>
      <c r="GU40" s="123">
        <v>990.28399999999999</v>
      </c>
      <c r="GV40" s="123">
        <v>5.4260000000000002</v>
      </c>
      <c r="HZ40" s="123">
        <v>26.36</v>
      </c>
      <c r="IA40" s="123">
        <v>18.64</v>
      </c>
      <c r="IB40" s="123">
        <v>8.36</v>
      </c>
      <c r="IC40" s="123">
        <v>5.65</v>
      </c>
      <c r="ID40" s="123">
        <v>2.0699999999999998</v>
      </c>
      <c r="IE40" s="123">
        <v>13.36</v>
      </c>
      <c r="IF40" s="123">
        <v>1.31</v>
      </c>
      <c r="IG40" s="123">
        <v>7.72</v>
      </c>
      <c r="IH40" s="123">
        <v>10.28</v>
      </c>
      <c r="II40" s="123">
        <v>2.71</v>
      </c>
      <c r="IJ40" s="123">
        <v>3.58</v>
      </c>
      <c r="IK40" s="123">
        <v>6.29</v>
      </c>
      <c r="IL40" s="123">
        <v>111.48148</v>
      </c>
      <c r="IM40" s="123">
        <v>100.72</v>
      </c>
      <c r="IN40" s="123">
        <v>69.34</v>
      </c>
      <c r="IO40" s="123">
        <v>2654.58</v>
      </c>
      <c r="IP40" s="123">
        <v>8422.19</v>
      </c>
      <c r="IQ40" s="123">
        <v>11381.75</v>
      </c>
      <c r="IR40" s="123">
        <v>20888.09</v>
      </c>
      <c r="IS40" s="123">
        <v>5380.27</v>
      </c>
      <c r="IT40" s="123">
        <v>1554.34</v>
      </c>
      <c r="IU40" s="123">
        <v>2587.9699999999998</v>
      </c>
      <c r="IV40" s="123">
        <v>5462.63</v>
      </c>
      <c r="IW40" s="123">
        <v>9005.16</v>
      </c>
      <c r="IX40" s="123">
        <v>7037.09</v>
      </c>
      <c r="IY40" s="123">
        <v>1358.45</v>
      </c>
      <c r="IZ40" s="123">
        <v>3754.82</v>
      </c>
      <c r="JA40" s="123">
        <v>1829.56</v>
      </c>
      <c r="JB40" s="123">
        <v>4545.1499999999996</v>
      </c>
      <c r="JC40" s="123">
        <v>6647.45</v>
      </c>
      <c r="JD40" s="123">
        <v>13491.45</v>
      </c>
      <c r="JE40" s="123">
        <v>1607.6859999999999</v>
      </c>
      <c r="JF40" s="123">
        <v>1106.886</v>
      </c>
      <c r="JG40" s="123">
        <v>30.832000000000001</v>
      </c>
    </row>
    <row r="41" spans="1:267">
      <c r="A41" s="123">
        <v>1953</v>
      </c>
      <c r="C41" s="123">
        <v>2.21</v>
      </c>
      <c r="D41" s="123">
        <v>1.48</v>
      </c>
      <c r="E41" s="123">
        <v>0.59</v>
      </c>
      <c r="F41" s="123">
        <v>3.75</v>
      </c>
      <c r="G41" s="123">
        <v>0.4</v>
      </c>
      <c r="H41" s="123">
        <v>0.73</v>
      </c>
      <c r="I41" s="123">
        <v>0.89</v>
      </c>
      <c r="J41" s="123">
        <v>1.62</v>
      </c>
      <c r="K41" s="123">
        <v>226.97959</v>
      </c>
      <c r="L41" s="123">
        <v>113.85</v>
      </c>
      <c r="M41" s="123">
        <v>72.290000000000006</v>
      </c>
      <c r="N41" s="123">
        <v>2516.91</v>
      </c>
      <c r="O41" s="123">
        <v>3360.32</v>
      </c>
      <c r="P41" s="123">
        <v>6715.17</v>
      </c>
      <c r="Q41" s="123">
        <v>1708.07</v>
      </c>
      <c r="R41" s="123">
        <v>1673.5</v>
      </c>
      <c r="S41" s="123">
        <v>2521.6</v>
      </c>
      <c r="T41" s="123">
        <v>2050.44</v>
      </c>
      <c r="W41" s="123">
        <v>1439.48</v>
      </c>
      <c r="X41" s="123">
        <v>1909.65</v>
      </c>
      <c r="Y41" s="123">
        <v>3777.49</v>
      </c>
      <c r="Z41" s="123">
        <v>3139.8890000000001</v>
      </c>
      <c r="AA41" s="123">
        <v>1993.6890000000001</v>
      </c>
      <c r="AB41" s="123">
        <v>9.7889999999999997</v>
      </c>
      <c r="AC41" s="123">
        <v>16.79</v>
      </c>
      <c r="AD41" s="123">
        <v>6.98</v>
      </c>
      <c r="AE41" s="123">
        <v>4.7300000000000004</v>
      </c>
      <c r="AG41" s="123">
        <v>11.63</v>
      </c>
      <c r="AI41" s="123">
        <v>9.8000000000000007</v>
      </c>
      <c r="AJ41" s="123">
        <v>2.25</v>
      </c>
      <c r="AM41" s="123">
        <v>148.48666</v>
      </c>
      <c r="AN41" s="123">
        <v>57.99</v>
      </c>
      <c r="AO41" s="123">
        <v>38.04</v>
      </c>
      <c r="AP41" s="123">
        <v>4049.91</v>
      </c>
      <c r="AQ41" s="123">
        <v>5486.47</v>
      </c>
      <c r="AS41" s="123">
        <v>2696.82</v>
      </c>
      <c r="AT41" s="123">
        <v>1421.39</v>
      </c>
      <c r="AU41" s="123">
        <v>2613.35</v>
      </c>
      <c r="AX41" s="123">
        <v>1947.09</v>
      </c>
      <c r="AY41" s="123">
        <v>983.79</v>
      </c>
      <c r="AZ41" s="123">
        <v>2233.2600000000002</v>
      </c>
      <c r="BA41" s="123">
        <v>3025.44</v>
      </c>
      <c r="BC41" s="123">
        <v>3903.6950000000002</v>
      </c>
      <c r="BD41" s="123">
        <v>2560.5740000000001</v>
      </c>
      <c r="BF41" s="123">
        <v>5.08</v>
      </c>
      <c r="BG41" s="123">
        <v>3.46</v>
      </c>
      <c r="BH41" s="123">
        <v>1.39</v>
      </c>
      <c r="BJ41" s="123">
        <v>0.94</v>
      </c>
      <c r="BL41" s="123">
        <v>1.63</v>
      </c>
      <c r="BM41" s="123">
        <v>2.0699999999999998</v>
      </c>
      <c r="BN41" s="123">
        <v>3.7</v>
      </c>
      <c r="BO41" s="123">
        <v>39.123800000000003</v>
      </c>
      <c r="BP41" s="123">
        <v>36.21</v>
      </c>
      <c r="BQ41" s="123">
        <v>24.22</v>
      </c>
      <c r="BR41" s="123">
        <v>1840.76</v>
      </c>
      <c r="BS41" s="123">
        <v>2502.9699999999998</v>
      </c>
      <c r="BT41" s="123">
        <v>5022.47</v>
      </c>
      <c r="BW41" s="123">
        <v>1178.55</v>
      </c>
      <c r="BX41" s="123">
        <v>1873.09</v>
      </c>
      <c r="BY41" s="123">
        <v>1487.23</v>
      </c>
      <c r="CB41" s="123">
        <v>902.58</v>
      </c>
      <c r="CC41" s="123">
        <v>1476.31</v>
      </c>
      <c r="CD41" s="123">
        <v>2753.89</v>
      </c>
      <c r="CE41" s="123">
        <v>1615.45</v>
      </c>
      <c r="CF41" s="123">
        <v>1080.492</v>
      </c>
      <c r="CG41" s="123">
        <v>1.6859999999999999</v>
      </c>
      <c r="CI41" s="123">
        <v>1.78</v>
      </c>
      <c r="CJ41" s="123">
        <v>0.64</v>
      </c>
      <c r="CK41" s="123">
        <v>0.41</v>
      </c>
      <c r="CM41" s="123">
        <v>1.1399999999999999</v>
      </c>
      <c r="CO41" s="123">
        <v>532</v>
      </c>
      <c r="CP41" s="123">
        <v>45.42</v>
      </c>
      <c r="CQ41" s="123">
        <v>28.75</v>
      </c>
      <c r="CS41" s="123">
        <v>1615.01</v>
      </c>
      <c r="CT41" s="123">
        <v>2890.12</v>
      </c>
      <c r="CV41" s="123">
        <v>1296.24</v>
      </c>
      <c r="CY41" s="123">
        <v>997.66</v>
      </c>
      <c r="CZ41" s="123">
        <v>1841.92</v>
      </c>
      <c r="DA41" s="123">
        <v>18502.434000000001</v>
      </c>
      <c r="DB41" s="123">
        <v>11713.513999999999</v>
      </c>
      <c r="DC41" s="123">
        <v>125.196</v>
      </c>
      <c r="DJ41" s="123">
        <v>12.8</v>
      </c>
      <c r="DK41" s="123">
        <v>781.33</v>
      </c>
      <c r="DL41" s="123">
        <v>608.65</v>
      </c>
      <c r="DV41" s="123">
        <v>21.03</v>
      </c>
      <c r="DW41" s="123">
        <v>16.382000000000001</v>
      </c>
      <c r="DX41" s="123">
        <v>6.97</v>
      </c>
      <c r="DY41" s="123">
        <v>4.88</v>
      </c>
      <c r="EA41" s="123">
        <v>11.21</v>
      </c>
      <c r="EC41" s="123">
        <v>2.09</v>
      </c>
      <c r="EF41" s="123">
        <v>101.65416999999999</v>
      </c>
      <c r="EG41" s="123">
        <v>36.11</v>
      </c>
      <c r="EH41" s="123">
        <v>2516.46</v>
      </c>
      <c r="EI41" s="123">
        <v>3520.78</v>
      </c>
      <c r="EK41" s="123">
        <v>1619.48</v>
      </c>
      <c r="EL41" s="123">
        <v>1512.13</v>
      </c>
      <c r="EO41" s="123">
        <v>1319.37</v>
      </c>
      <c r="EP41" s="123">
        <v>1757.73</v>
      </c>
      <c r="ER41" s="123">
        <v>2815.3919999999998</v>
      </c>
      <c r="ES41" s="123">
        <v>4.1500000000000004</v>
      </c>
      <c r="ET41" s="123">
        <v>2.82</v>
      </c>
      <c r="EV41" s="123">
        <v>6.7</v>
      </c>
      <c r="EW41" s="123">
        <v>1.33</v>
      </c>
      <c r="EZ41" s="123">
        <v>127.91457</v>
      </c>
      <c r="FA41" s="123">
        <v>59.23</v>
      </c>
      <c r="FB41" s="123">
        <v>39.15</v>
      </c>
      <c r="FC41" s="123">
        <v>2460.67</v>
      </c>
      <c r="FD41" s="123">
        <v>3343.87</v>
      </c>
      <c r="FF41" s="123">
        <v>1586.66</v>
      </c>
      <c r="FG41" s="123">
        <v>1577.48</v>
      </c>
      <c r="FJ41" s="123">
        <v>1356.14</v>
      </c>
      <c r="FK41" s="123">
        <v>1844.96</v>
      </c>
      <c r="FM41" s="123">
        <v>3267.2550000000001</v>
      </c>
      <c r="FN41" s="123">
        <v>2159.6559999999999</v>
      </c>
      <c r="FP41" s="123">
        <v>16.68</v>
      </c>
      <c r="FQ41" s="123">
        <v>6.34</v>
      </c>
      <c r="FR41" s="123">
        <v>4.3899999999999997</v>
      </c>
      <c r="FS41" s="123">
        <v>1.79</v>
      </c>
      <c r="FT41" s="123">
        <v>10.8</v>
      </c>
      <c r="FU41" s="123">
        <v>1.18</v>
      </c>
      <c r="FW41" s="123">
        <v>10.34</v>
      </c>
      <c r="FX41" s="123">
        <v>1.94</v>
      </c>
      <c r="FY41" s="123">
        <v>2.61</v>
      </c>
      <c r="FZ41" s="123">
        <v>4.55</v>
      </c>
      <c r="GA41" s="123">
        <v>78.706109999999995</v>
      </c>
      <c r="GB41" s="123">
        <v>77.7</v>
      </c>
      <c r="GC41" s="123">
        <v>52.29</v>
      </c>
      <c r="GE41" s="123">
        <v>4923.01</v>
      </c>
      <c r="GF41" s="123">
        <v>6826.79</v>
      </c>
      <c r="GG41" s="123">
        <v>13874.05</v>
      </c>
      <c r="GH41" s="123">
        <v>3355.72</v>
      </c>
      <c r="GJ41" s="123">
        <v>2008.84</v>
      </c>
      <c r="GK41" s="123">
        <v>3019.24</v>
      </c>
      <c r="GL41" s="123">
        <v>5064.97</v>
      </c>
      <c r="GM41" s="123">
        <v>3928.45</v>
      </c>
      <c r="GO41" s="123">
        <v>2591.67</v>
      </c>
      <c r="GP41" s="123">
        <v>1622.67</v>
      </c>
      <c r="GQ41" s="123">
        <v>2707.64</v>
      </c>
      <c r="GR41" s="123">
        <v>3567.26</v>
      </c>
      <c r="GS41" s="123">
        <v>8281.52</v>
      </c>
      <c r="GT41" s="123">
        <v>1505.1030000000001</v>
      </c>
      <c r="GU41" s="123">
        <v>1012.9829999999999</v>
      </c>
      <c r="GV41" s="123">
        <v>13.769</v>
      </c>
      <c r="HZ41" s="123">
        <v>25.81</v>
      </c>
      <c r="IA41" s="123">
        <v>17.87</v>
      </c>
      <c r="IB41" s="123">
        <v>7.55</v>
      </c>
      <c r="IC41" s="123">
        <v>5.03</v>
      </c>
      <c r="ID41" s="123">
        <v>1.83</v>
      </c>
      <c r="IE41" s="123">
        <v>12.45</v>
      </c>
      <c r="IF41" s="123">
        <v>1.1599999999999999</v>
      </c>
      <c r="IG41" s="123">
        <v>7.94</v>
      </c>
      <c r="IH41" s="123">
        <v>10.32</v>
      </c>
      <c r="II41" s="123">
        <v>2.52</v>
      </c>
      <c r="IJ41" s="123">
        <v>3.2</v>
      </c>
      <c r="IK41" s="123">
        <v>5.72</v>
      </c>
      <c r="IL41" s="123">
        <v>124.16667</v>
      </c>
      <c r="IM41" s="123">
        <v>108.31</v>
      </c>
      <c r="IN41" s="123">
        <v>74.66</v>
      </c>
      <c r="IO41" s="123">
        <v>2795.99</v>
      </c>
      <c r="IP41" s="123">
        <v>8181.4</v>
      </c>
      <c r="IQ41" s="123">
        <v>10893.19</v>
      </c>
      <c r="IR41" s="123">
        <v>19859.259999999998</v>
      </c>
      <c r="IS41" s="123">
        <v>5393.53</v>
      </c>
      <c r="IT41" s="123">
        <v>1720.34</v>
      </c>
      <c r="IU41" s="123">
        <v>2794.21</v>
      </c>
      <c r="IV41" s="123">
        <v>5469.61</v>
      </c>
      <c r="IW41" s="123">
        <v>8651.68</v>
      </c>
      <c r="IX41" s="123">
        <v>6883.86</v>
      </c>
      <c r="IY41" s="123">
        <v>1524.08</v>
      </c>
      <c r="IZ41" s="123">
        <v>3871.65</v>
      </c>
      <c r="JA41" s="123">
        <v>2003.64</v>
      </c>
      <c r="JB41" s="123">
        <v>4631.49</v>
      </c>
      <c r="JC41" s="123">
        <v>6587.49</v>
      </c>
      <c r="JD41" s="123">
        <v>12788.89</v>
      </c>
      <c r="JE41" s="123">
        <v>1663.1659999999999</v>
      </c>
      <c r="JF41" s="123">
        <v>1146.367</v>
      </c>
      <c r="JG41" s="123">
        <v>35.786000000000001</v>
      </c>
    </row>
    <row r="42" spans="1:267">
      <c r="A42" s="123">
        <v>1954</v>
      </c>
      <c r="C42" s="123">
        <v>2.08</v>
      </c>
      <c r="D42" s="123">
        <v>1.36</v>
      </c>
      <c r="E42" s="123">
        <v>0.53</v>
      </c>
      <c r="F42" s="123">
        <v>3.59</v>
      </c>
      <c r="G42" s="123">
        <v>0.35</v>
      </c>
      <c r="H42" s="123">
        <v>0.71</v>
      </c>
      <c r="I42" s="123">
        <v>0.83</v>
      </c>
      <c r="J42" s="123">
        <v>1.55</v>
      </c>
      <c r="K42" s="123">
        <v>254.92857000000001</v>
      </c>
      <c r="L42" s="123">
        <v>124.61</v>
      </c>
      <c r="M42" s="123">
        <v>79.09</v>
      </c>
      <c r="N42" s="123">
        <v>2588.0300000000002</v>
      </c>
      <c r="O42" s="123">
        <v>3397.2</v>
      </c>
      <c r="P42" s="123">
        <v>6614.97</v>
      </c>
      <c r="Q42" s="123">
        <v>1788.42</v>
      </c>
      <c r="R42" s="123">
        <v>1778.87</v>
      </c>
      <c r="S42" s="123">
        <v>2592.7600000000002</v>
      </c>
      <c r="T42" s="123">
        <v>2140.6</v>
      </c>
      <c r="W42" s="123">
        <v>1525.91</v>
      </c>
      <c r="X42" s="123">
        <v>2008.6</v>
      </c>
      <c r="Y42" s="123">
        <v>3924.11</v>
      </c>
      <c r="Z42" s="123">
        <v>3223.1959999999999</v>
      </c>
      <c r="AA42" s="123">
        <v>2045.796</v>
      </c>
      <c r="AB42" s="123">
        <v>9.2910000000000004</v>
      </c>
      <c r="AC42" s="123">
        <v>15.92</v>
      </c>
      <c r="AD42" s="123">
        <v>6.4</v>
      </c>
      <c r="AE42" s="123">
        <v>4.37</v>
      </c>
      <c r="AG42" s="123">
        <v>10.77</v>
      </c>
      <c r="AI42" s="123">
        <v>9.51</v>
      </c>
      <c r="AJ42" s="123">
        <v>2.0299999999999998</v>
      </c>
      <c r="AM42" s="123">
        <v>171.83190999999999</v>
      </c>
      <c r="AN42" s="123">
        <v>65.8</v>
      </c>
      <c r="AO42" s="123">
        <v>43.16</v>
      </c>
      <c r="AP42" s="123">
        <v>4212.08</v>
      </c>
      <c r="AQ42" s="123">
        <v>5753.69</v>
      </c>
      <c r="AS42" s="123">
        <v>2835.17</v>
      </c>
      <c r="AT42" s="123">
        <v>1565.02</v>
      </c>
      <c r="AU42" s="123">
        <v>2670.47</v>
      </c>
      <c r="AX42" s="123">
        <v>2094.4299999999998</v>
      </c>
      <c r="AY42" s="123">
        <v>1211.6600000000001</v>
      </c>
      <c r="AZ42" s="123">
        <v>2499.6799999999998</v>
      </c>
      <c r="BA42" s="123">
        <v>3414.55</v>
      </c>
      <c r="BC42" s="123">
        <v>3981.4360000000001</v>
      </c>
      <c r="BD42" s="123">
        <v>2611.567</v>
      </c>
      <c r="BF42" s="123">
        <v>3.93</v>
      </c>
      <c r="BG42" s="123">
        <v>2.66</v>
      </c>
      <c r="BH42" s="123">
        <v>1.06</v>
      </c>
      <c r="BJ42" s="123">
        <v>0.71</v>
      </c>
      <c r="BL42" s="123">
        <v>1.27</v>
      </c>
      <c r="BM42" s="123">
        <v>1.6</v>
      </c>
      <c r="BN42" s="123">
        <v>2.87</v>
      </c>
      <c r="BO42" s="123">
        <v>55.396529999999998</v>
      </c>
      <c r="BP42" s="123">
        <v>50.28</v>
      </c>
      <c r="BQ42" s="123">
        <v>33.64</v>
      </c>
      <c r="BR42" s="123">
        <v>1973.72</v>
      </c>
      <c r="BS42" s="123">
        <v>2671.98</v>
      </c>
      <c r="BT42" s="123">
        <v>5304.96</v>
      </c>
      <c r="BW42" s="123">
        <v>1275.46</v>
      </c>
      <c r="BX42" s="123">
        <v>2013.73</v>
      </c>
      <c r="BY42" s="123">
        <v>1603.58</v>
      </c>
      <c r="CB42" s="123">
        <v>980.18</v>
      </c>
      <c r="CC42" s="123">
        <v>1560.47</v>
      </c>
      <c r="CD42" s="123">
        <v>2962.62</v>
      </c>
      <c r="CE42" s="123">
        <v>1646.971</v>
      </c>
      <c r="CF42" s="123">
        <v>1101.806</v>
      </c>
      <c r="CG42" s="123">
        <v>1.819</v>
      </c>
      <c r="CH42" s="123">
        <v>2.23</v>
      </c>
      <c r="CI42" s="123">
        <v>1.61</v>
      </c>
      <c r="CJ42" s="123">
        <v>0.56999999999999995</v>
      </c>
      <c r="CK42" s="123">
        <v>0.36</v>
      </c>
      <c r="CL42" s="123">
        <v>0.62</v>
      </c>
      <c r="CM42" s="123">
        <v>1.04</v>
      </c>
      <c r="CN42" s="123">
        <v>1.66</v>
      </c>
      <c r="CO42" s="123">
        <v>619.36</v>
      </c>
      <c r="CP42" s="123">
        <v>51.28</v>
      </c>
      <c r="CQ42" s="123">
        <v>32.49</v>
      </c>
      <c r="CR42" s="123">
        <v>1143.29</v>
      </c>
      <c r="CS42" s="123">
        <v>1647.83</v>
      </c>
      <c r="CT42" s="123">
        <v>2900.49</v>
      </c>
      <c r="CU42" s="123">
        <v>638.74</v>
      </c>
      <c r="CV42" s="123">
        <v>1334.67</v>
      </c>
      <c r="CW42" s="123">
        <v>948.04</v>
      </c>
      <c r="CX42" s="123">
        <v>346.2</v>
      </c>
      <c r="CY42" s="123">
        <v>1029.22</v>
      </c>
      <c r="CZ42" s="123">
        <v>1881.03</v>
      </c>
      <c r="DA42" s="123">
        <v>19064.413</v>
      </c>
      <c r="DB42" s="123">
        <v>12077.74</v>
      </c>
      <c r="DC42" s="123">
        <v>124.44499999999999</v>
      </c>
      <c r="DJ42" s="123">
        <v>17.52</v>
      </c>
      <c r="DK42" s="123">
        <v>1055.73</v>
      </c>
      <c r="DL42" s="123">
        <v>822.4</v>
      </c>
      <c r="DV42" s="123">
        <v>21.303999999999998</v>
      </c>
      <c r="DW42" s="123">
        <v>16.594999999999999</v>
      </c>
      <c r="DX42" s="123">
        <v>6.25</v>
      </c>
      <c r="DY42" s="123">
        <v>4.1100000000000003</v>
      </c>
      <c r="EA42" s="123">
        <v>10.61</v>
      </c>
      <c r="EC42" s="123">
        <v>2.14</v>
      </c>
      <c r="EF42" s="123">
        <v>110.88863000000001</v>
      </c>
      <c r="EG42" s="123">
        <v>38.380000000000003</v>
      </c>
      <c r="EH42" s="123">
        <v>2398.5300000000002</v>
      </c>
      <c r="EI42" s="123">
        <v>3158.16</v>
      </c>
      <c r="EK42" s="123">
        <v>1629.17</v>
      </c>
      <c r="EL42" s="123">
        <v>1638.9</v>
      </c>
      <c r="EO42" s="123">
        <v>1457.6</v>
      </c>
      <c r="EP42" s="123">
        <v>1872.35</v>
      </c>
      <c r="ER42" s="123">
        <v>2889.5940000000001</v>
      </c>
      <c r="ES42" s="123">
        <v>4.08</v>
      </c>
      <c r="ET42" s="123">
        <v>2.72</v>
      </c>
      <c r="EV42" s="123">
        <v>6.75</v>
      </c>
      <c r="EW42" s="123">
        <v>1.36</v>
      </c>
      <c r="EZ42" s="123">
        <v>142.35654</v>
      </c>
      <c r="FA42" s="123">
        <v>64.56</v>
      </c>
      <c r="FB42" s="123">
        <v>42.67</v>
      </c>
      <c r="FC42" s="123">
        <v>2636.42</v>
      </c>
      <c r="FD42" s="123">
        <v>3512.25</v>
      </c>
      <c r="FF42" s="123">
        <v>1742.42</v>
      </c>
      <c r="FG42" s="123">
        <v>1760.59</v>
      </c>
      <c r="FJ42" s="123">
        <v>1542.78</v>
      </c>
      <c r="FK42" s="123">
        <v>2066.9499999999998</v>
      </c>
      <c r="FM42" s="123">
        <v>3335.9340000000002</v>
      </c>
      <c r="FN42" s="123">
        <v>2205.0520000000001</v>
      </c>
      <c r="FO42" s="123">
        <v>24.39</v>
      </c>
      <c r="FP42" s="123">
        <v>15.66</v>
      </c>
      <c r="FQ42" s="123">
        <v>5.87</v>
      </c>
      <c r="FR42" s="123">
        <v>4.03</v>
      </c>
      <c r="FS42" s="123">
        <v>1.62</v>
      </c>
      <c r="FT42" s="123">
        <v>10.06</v>
      </c>
      <c r="FU42" s="123">
        <v>1.08</v>
      </c>
      <c r="FV42" s="123">
        <v>8.73</v>
      </c>
      <c r="FW42" s="123">
        <v>9.7899999999999991</v>
      </c>
      <c r="FX42" s="123">
        <v>1.84</v>
      </c>
      <c r="FY42" s="123">
        <v>2.41</v>
      </c>
      <c r="FZ42" s="123">
        <v>4.25</v>
      </c>
      <c r="GA42" s="123">
        <v>91.061610000000002</v>
      </c>
      <c r="GB42" s="123">
        <v>87.8</v>
      </c>
      <c r="GC42" s="123">
        <v>59.09</v>
      </c>
      <c r="GD42" s="123">
        <v>2141.09</v>
      </c>
      <c r="GE42" s="123">
        <v>5153.75</v>
      </c>
      <c r="GF42" s="123">
        <v>7081.42</v>
      </c>
      <c r="GG42" s="123">
        <v>14215.1</v>
      </c>
      <c r="GH42" s="123">
        <v>3533.39</v>
      </c>
      <c r="GI42" s="123">
        <v>1532.71</v>
      </c>
      <c r="GJ42" s="123">
        <v>2148.39</v>
      </c>
      <c r="GK42" s="123">
        <v>3226.08</v>
      </c>
      <c r="GL42" s="123">
        <v>5298</v>
      </c>
      <c r="GM42" s="123">
        <v>4146.93</v>
      </c>
      <c r="GN42" s="123">
        <v>1241.56</v>
      </c>
      <c r="GO42" s="123">
        <v>2749.46</v>
      </c>
      <c r="GP42" s="123">
        <v>1755.36</v>
      </c>
      <c r="GQ42" s="123">
        <v>2851.87</v>
      </c>
      <c r="GR42" s="123">
        <v>3872.58</v>
      </c>
      <c r="GS42" s="123">
        <v>8179.38</v>
      </c>
      <c r="GT42" s="123">
        <v>1541.1510000000001</v>
      </c>
      <c r="GU42" s="123">
        <v>1037.1510000000001</v>
      </c>
      <c r="GV42" s="123">
        <v>16.643999999999998</v>
      </c>
      <c r="HZ42" s="123">
        <v>25.33</v>
      </c>
      <c r="IA42" s="123">
        <v>17.350000000000001</v>
      </c>
      <c r="IB42" s="123">
        <v>7.12</v>
      </c>
      <c r="IC42" s="123">
        <v>4.68</v>
      </c>
      <c r="ID42" s="123">
        <v>1.63</v>
      </c>
      <c r="IE42" s="123">
        <v>11.94</v>
      </c>
      <c r="IF42" s="123">
        <v>1.01</v>
      </c>
      <c r="IG42" s="123">
        <v>7.98</v>
      </c>
      <c r="IH42" s="123">
        <v>10.23</v>
      </c>
      <c r="II42" s="123">
        <v>2.4500000000000002</v>
      </c>
      <c r="IJ42" s="123">
        <v>3.04</v>
      </c>
      <c r="IK42" s="123">
        <v>5.49</v>
      </c>
      <c r="IL42" s="123">
        <v>133.30000000000001</v>
      </c>
      <c r="IM42" s="123">
        <v>112.21</v>
      </c>
      <c r="IN42" s="123">
        <v>77.430000000000007</v>
      </c>
      <c r="IO42" s="123">
        <v>2841.78</v>
      </c>
      <c r="IP42" s="123">
        <v>7990.68</v>
      </c>
      <c r="IQ42" s="123">
        <v>10492.84</v>
      </c>
      <c r="IR42" s="123">
        <v>18298.57</v>
      </c>
      <c r="IS42" s="123">
        <v>5357.11</v>
      </c>
      <c r="IT42" s="123">
        <v>1790.33</v>
      </c>
      <c r="IU42" s="123">
        <v>2868.87</v>
      </c>
      <c r="IV42" s="123">
        <v>5488.52</v>
      </c>
      <c r="IW42" s="123">
        <v>8541.4</v>
      </c>
      <c r="IX42" s="123">
        <v>6845.36</v>
      </c>
      <c r="IY42" s="123">
        <v>1580.28</v>
      </c>
      <c r="IZ42" s="123">
        <v>3893.23</v>
      </c>
      <c r="JA42" s="123">
        <v>2091.7199999999998</v>
      </c>
      <c r="JB42" s="123">
        <v>4662.62</v>
      </c>
      <c r="JC42" s="123">
        <v>6576.94</v>
      </c>
      <c r="JD42" s="123">
        <v>12231.33</v>
      </c>
      <c r="JE42" s="123">
        <v>1721.6369999999999</v>
      </c>
      <c r="JF42" s="123">
        <v>1188.001</v>
      </c>
      <c r="JG42" s="123">
        <v>37.131999999999998</v>
      </c>
    </row>
    <row r="43" spans="1:267">
      <c r="A43" s="123">
        <v>1955</v>
      </c>
      <c r="C43" s="123">
        <v>2.39</v>
      </c>
      <c r="D43" s="123">
        <v>1.6</v>
      </c>
      <c r="E43" s="123">
        <v>0.66</v>
      </c>
      <c r="F43" s="123">
        <v>4.0599999999999996</v>
      </c>
      <c r="G43" s="123">
        <v>0.45</v>
      </c>
      <c r="H43" s="123">
        <v>0.79</v>
      </c>
      <c r="I43" s="123">
        <v>0.94</v>
      </c>
      <c r="J43" s="123">
        <v>1.73</v>
      </c>
      <c r="K43" s="123">
        <v>249</v>
      </c>
      <c r="L43" s="123">
        <v>118.58</v>
      </c>
      <c r="M43" s="123">
        <v>75.23</v>
      </c>
      <c r="N43" s="123">
        <v>2836.78</v>
      </c>
      <c r="O43" s="123">
        <v>3794.17</v>
      </c>
      <c r="P43" s="123">
        <v>7803.24</v>
      </c>
      <c r="Q43" s="123">
        <v>1925.68</v>
      </c>
      <c r="R43" s="123">
        <v>1879.39</v>
      </c>
      <c r="S43" s="123">
        <v>2791.9</v>
      </c>
      <c r="T43" s="123">
        <v>2284.9499999999998</v>
      </c>
      <c r="W43" s="123">
        <v>1618.19</v>
      </c>
      <c r="X43" s="123">
        <v>2153.1999999999998</v>
      </c>
      <c r="Y43" s="123">
        <v>4139.26</v>
      </c>
      <c r="Z43" s="123">
        <v>3309.672</v>
      </c>
      <c r="AA43" s="123">
        <v>2099.8719999999998</v>
      </c>
      <c r="AB43" s="123">
        <v>10.705</v>
      </c>
      <c r="AC43" s="123">
        <v>14.78</v>
      </c>
      <c r="AD43" s="123">
        <v>5.91</v>
      </c>
      <c r="AE43" s="123">
        <v>4.07</v>
      </c>
      <c r="AG43" s="123">
        <v>9.8699999999999992</v>
      </c>
      <c r="AI43" s="123">
        <v>8.8699999999999992</v>
      </c>
      <c r="AJ43" s="123">
        <v>1.84</v>
      </c>
      <c r="AM43" s="123">
        <v>196.88575</v>
      </c>
      <c r="AN43" s="123">
        <v>73.900000000000006</v>
      </c>
      <c r="AO43" s="123">
        <v>48.47</v>
      </c>
      <c r="AP43" s="123">
        <v>4363.6099999999997</v>
      </c>
      <c r="AQ43" s="123">
        <v>6009.27</v>
      </c>
      <c r="AS43" s="123">
        <v>2918.74</v>
      </c>
      <c r="AT43" s="123">
        <v>1638.97</v>
      </c>
      <c r="AU43" s="123">
        <v>2717.96</v>
      </c>
      <c r="AX43" s="123">
        <v>2183.9</v>
      </c>
      <c r="AY43" s="123">
        <v>1272.06</v>
      </c>
      <c r="AZ43" s="123">
        <v>2674.23</v>
      </c>
      <c r="BA43" s="123">
        <v>3682.77</v>
      </c>
      <c r="BC43" s="123">
        <v>4061.915</v>
      </c>
      <c r="BD43" s="123">
        <v>2664.3560000000002</v>
      </c>
      <c r="BF43" s="123">
        <v>4.04</v>
      </c>
      <c r="BG43" s="123">
        <v>2.69</v>
      </c>
      <c r="BH43" s="123">
        <v>1.02</v>
      </c>
      <c r="BJ43" s="123">
        <v>0.66</v>
      </c>
      <c r="BL43" s="123">
        <v>1.35</v>
      </c>
      <c r="BM43" s="123">
        <v>1.68</v>
      </c>
      <c r="BN43" s="123">
        <v>3.03</v>
      </c>
      <c r="BO43" s="123">
        <v>58.716830000000002</v>
      </c>
      <c r="BP43" s="123">
        <v>52.23</v>
      </c>
      <c r="BQ43" s="123">
        <v>34.950000000000003</v>
      </c>
      <c r="BR43" s="123">
        <v>2111.4</v>
      </c>
      <c r="BS43" s="123">
        <v>2813.65</v>
      </c>
      <c r="BT43" s="123">
        <v>5308.19</v>
      </c>
      <c r="BW43" s="123">
        <v>1409.15</v>
      </c>
      <c r="BX43" s="123">
        <v>2190.0100000000002</v>
      </c>
      <c r="BY43" s="123">
        <v>1756.2</v>
      </c>
      <c r="CB43" s="123">
        <v>1114.0999999999999</v>
      </c>
      <c r="CC43" s="123">
        <v>1693.49</v>
      </c>
      <c r="CD43" s="123">
        <v>3110.32</v>
      </c>
      <c r="CE43" s="123">
        <v>1680.019</v>
      </c>
      <c r="CF43" s="123">
        <v>1124.1510000000001</v>
      </c>
      <c r="CG43" s="123">
        <v>1.9590000000000001</v>
      </c>
      <c r="CH43" s="123">
        <v>2.2999999999999998</v>
      </c>
      <c r="CI43" s="123">
        <v>1.62</v>
      </c>
      <c r="CJ43" s="123">
        <v>0.57999999999999996</v>
      </c>
      <c r="CK43" s="123">
        <v>0.38</v>
      </c>
      <c r="CL43" s="123">
        <v>0.68</v>
      </c>
      <c r="CM43" s="123">
        <v>1.05</v>
      </c>
      <c r="CN43" s="123">
        <v>1.72</v>
      </c>
      <c r="CO43" s="123">
        <v>662</v>
      </c>
      <c r="CP43" s="123">
        <v>53.16</v>
      </c>
      <c r="CQ43" s="123">
        <v>33.700000000000003</v>
      </c>
      <c r="CR43" s="123">
        <v>1222.04</v>
      </c>
      <c r="CS43" s="123">
        <v>1724.85</v>
      </c>
      <c r="CT43" s="123">
        <v>3061.33</v>
      </c>
      <c r="CU43" s="123">
        <v>719.24</v>
      </c>
      <c r="CV43" s="123">
        <v>1390.73</v>
      </c>
      <c r="CW43" s="123">
        <v>1017.68</v>
      </c>
      <c r="CX43" s="123">
        <v>426.23</v>
      </c>
      <c r="CY43" s="123">
        <v>1081.43</v>
      </c>
      <c r="CZ43" s="123">
        <v>1949.45</v>
      </c>
      <c r="DA43" s="123">
        <v>19644.731</v>
      </c>
      <c r="DB43" s="123">
        <v>12454.069</v>
      </c>
      <c r="DC43" s="123">
        <v>131.62100000000001</v>
      </c>
      <c r="DD43" s="123">
        <v>43.55</v>
      </c>
      <c r="DE43" s="123">
        <v>23.66</v>
      </c>
      <c r="DF43" s="123">
        <v>19.829999999999998</v>
      </c>
      <c r="DG43" s="123">
        <v>12.9</v>
      </c>
      <c r="DH43" s="123">
        <v>19.89</v>
      </c>
      <c r="DI43" s="123">
        <v>3.84</v>
      </c>
      <c r="DJ43" s="123">
        <v>17.52</v>
      </c>
      <c r="DK43" s="123">
        <v>1018.85</v>
      </c>
      <c r="DL43" s="123">
        <v>793.67</v>
      </c>
      <c r="DM43" s="123">
        <v>8874.52</v>
      </c>
      <c r="DN43" s="123">
        <v>24109.65</v>
      </c>
      <c r="DO43" s="123">
        <v>52570.239999999998</v>
      </c>
      <c r="DQ43" s="123">
        <v>7818.11</v>
      </c>
      <c r="DR43" s="123">
        <v>2205.8200000000002</v>
      </c>
      <c r="DS43" s="123">
        <v>9697.14</v>
      </c>
      <c r="DT43" s="123">
        <v>40401.199999999997</v>
      </c>
      <c r="DU43" s="123">
        <v>16799.77</v>
      </c>
      <c r="DV43" s="123">
        <v>22.074999999999999</v>
      </c>
      <c r="DW43" s="123">
        <v>17.196000000000002</v>
      </c>
      <c r="DX43" s="123">
        <v>6.42</v>
      </c>
      <c r="DY43" s="123">
        <v>4.2</v>
      </c>
      <c r="EA43" s="123">
        <v>10.92</v>
      </c>
      <c r="EC43" s="123">
        <v>2.21</v>
      </c>
      <c r="EF43" s="123">
        <v>115.31708999999999</v>
      </c>
      <c r="EG43" s="123">
        <v>38.86</v>
      </c>
      <c r="EH43" s="123">
        <v>2493.31</v>
      </c>
      <c r="EI43" s="123">
        <v>3267.94</v>
      </c>
      <c r="EK43" s="123">
        <v>1696.97</v>
      </c>
      <c r="EL43" s="123">
        <v>1718.68</v>
      </c>
      <c r="EO43" s="123">
        <v>1525.33</v>
      </c>
      <c r="EP43" s="123">
        <v>1966.14</v>
      </c>
      <c r="ER43" s="123">
        <v>2967.172</v>
      </c>
      <c r="ES43" s="123">
        <v>3.91</v>
      </c>
      <c r="ET43" s="123">
        <v>2.6</v>
      </c>
      <c r="EV43" s="123">
        <v>6.54</v>
      </c>
      <c r="EW43" s="123">
        <v>1.31</v>
      </c>
      <c r="EZ43" s="123">
        <v>155.07682</v>
      </c>
      <c r="FA43" s="123">
        <v>68.87</v>
      </c>
      <c r="FB43" s="123">
        <v>45.52</v>
      </c>
      <c r="FC43" s="123">
        <v>2689.41</v>
      </c>
      <c r="FD43" s="123">
        <v>3575.11</v>
      </c>
      <c r="FF43" s="123">
        <v>1800.8</v>
      </c>
      <c r="FG43" s="123">
        <v>1803.72</v>
      </c>
      <c r="FJ43" s="123">
        <v>1595.69</v>
      </c>
      <c r="FK43" s="123">
        <v>2162.1</v>
      </c>
      <c r="FM43" s="123">
        <v>3406.6039999999998</v>
      </c>
      <c r="FN43" s="123">
        <v>2251.7649999999999</v>
      </c>
      <c r="FO43" s="123">
        <v>21.44</v>
      </c>
      <c r="FP43" s="123">
        <v>13.47</v>
      </c>
      <c r="FQ43" s="123">
        <v>4.6500000000000004</v>
      </c>
      <c r="FR43" s="123">
        <v>3.05</v>
      </c>
      <c r="FS43" s="123">
        <v>1.19</v>
      </c>
      <c r="FT43" s="123">
        <v>8.42</v>
      </c>
      <c r="FU43" s="123">
        <v>0.8</v>
      </c>
      <c r="FV43" s="123">
        <v>7.97</v>
      </c>
      <c r="FW43" s="123">
        <v>8.82</v>
      </c>
      <c r="FX43" s="123">
        <v>1.6</v>
      </c>
      <c r="FY43" s="123">
        <v>1.86</v>
      </c>
      <c r="FZ43" s="123">
        <v>3.46</v>
      </c>
      <c r="GA43" s="123">
        <v>117.45744000000001</v>
      </c>
      <c r="GB43" s="123">
        <v>110.56</v>
      </c>
      <c r="GC43" s="123">
        <v>74.39</v>
      </c>
      <c r="GD43" s="123">
        <v>2370.75</v>
      </c>
      <c r="GE43" s="123">
        <v>5139.9799999999996</v>
      </c>
      <c r="GF43" s="123">
        <v>6752.21</v>
      </c>
      <c r="GG43" s="123">
        <v>13180.47</v>
      </c>
      <c r="GH43" s="123">
        <v>3722.06</v>
      </c>
      <c r="GI43" s="123">
        <v>1762.64</v>
      </c>
      <c r="GJ43" s="123">
        <v>2438.5700000000002</v>
      </c>
      <c r="GK43" s="123">
        <v>3527.74</v>
      </c>
      <c r="GL43" s="123">
        <v>5145.1499999999996</v>
      </c>
      <c r="GM43" s="123">
        <v>4246.59</v>
      </c>
      <c r="GN43" s="123">
        <v>1473.09</v>
      </c>
      <c r="GO43" s="123">
        <v>2978.85</v>
      </c>
      <c r="GP43" s="123">
        <v>2031.04</v>
      </c>
      <c r="GQ43" s="123">
        <v>3203.65</v>
      </c>
      <c r="GR43" s="123">
        <v>4003.39</v>
      </c>
      <c r="GS43" s="123">
        <v>7499.48</v>
      </c>
      <c r="GT43" s="123">
        <v>1578.836</v>
      </c>
      <c r="GU43" s="123">
        <v>1062.4159999999999</v>
      </c>
      <c r="GV43" s="123">
        <v>18.831</v>
      </c>
      <c r="HZ43" s="123">
        <v>24.59</v>
      </c>
      <c r="IA43" s="123">
        <v>16.71</v>
      </c>
      <c r="IB43" s="123">
        <v>6.81</v>
      </c>
      <c r="IC43" s="123">
        <v>4.49</v>
      </c>
      <c r="ID43" s="123">
        <v>1.62</v>
      </c>
      <c r="IE43" s="123">
        <v>11.45</v>
      </c>
      <c r="IF43" s="123">
        <v>1.04</v>
      </c>
      <c r="IG43" s="123">
        <v>7.87</v>
      </c>
      <c r="IH43" s="123">
        <v>9.91</v>
      </c>
      <c r="II43" s="123">
        <v>2.3199999999999998</v>
      </c>
      <c r="IJ43" s="123">
        <v>2.87</v>
      </c>
      <c r="IK43" s="123">
        <v>5.19</v>
      </c>
      <c r="IL43" s="123">
        <v>147.4</v>
      </c>
      <c r="IM43" s="123">
        <v>120.37</v>
      </c>
      <c r="IN43" s="123">
        <v>83.15</v>
      </c>
      <c r="IO43" s="123">
        <v>2959.28</v>
      </c>
      <c r="IP43" s="123">
        <v>8193.5400000000009</v>
      </c>
      <c r="IQ43" s="123">
        <v>10805.34</v>
      </c>
      <c r="IR43" s="123">
        <v>19504.080000000002</v>
      </c>
      <c r="IS43" s="123">
        <v>5511</v>
      </c>
      <c r="IT43" s="123">
        <v>1894.83</v>
      </c>
      <c r="IU43" s="123">
        <v>2981.29</v>
      </c>
      <c r="IV43" s="123">
        <v>5581.73</v>
      </c>
      <c r="IW43" s="123">
        <v>8630.65</v>
      </c>
      <c r="IX43" s="123">
        <v>6936.81</v>
      </c>
      <c r="IY43" s="123">
        <v>1663.45</v>
      </c>
      <c r="IZ43" s="123">
        <v>4023.74</v>
      </c>
      <c r="JA43" s="123">
        <v>2207.8200000000002</v>
      </c>
      <c r="JB43" s="123">
        <v>4823.3900000000003</v>
      </c>
      <c r="JC43" s="123">
        <v>6693.58</v>
      </c>
      <c r="JD43" s="123">
        <v>12480.58</v>
      </c>
      <c r="JE43" s="123">
        <v>1772.6890000000001</v>
      </c>
      <c r="JF43" s="123">
        <v>1224.6020000000001</v>
      </c>
      <c r="JG43" s="123">
        <v>40.206000000000003</v>
      </c>
    </row>
    <row r="44" spans="1:267">
      <c r="A44" s="123">
        <v>1956</v>
      </c>
      <c r="C44" s="123">
        <v>2.4500000000000002</v>
      </c>
      <c r="D44" s="123">
        <v>1.64</v>
      </c>
      <c r="E44" s="123">
        <v>0.64</v>
      </c>
      <c r="F44" s="123">
        <v>4.17</v>
      </c>
      <c r="G44" s="123">
        <v>0.42</v>
      </c>
      <c r="H44" s="123">
        <v>0.81</v>
      </c>
      <c r="I44" s="123">
        <v>1</v>
      </c>
      <c r="J44" s="123">
        <v>1.81</v>
      </c>
      <c r="K44" s="123">
        <v>257.25</v>
      </c>
      <c r="L44" s="123">
        <v>119.41</v>
      </c>
      <c r="M44" s="123">
        <v>75.709999999999994</v>
      </c>
      <c r="N44" s="123">
        <v>2930.63</v>
      </c>
      <c r="O44" s="123">
        <v>3918.78</v>
      </c>
      <c r="P44" s="123">
        <v>7679.37</v>
      </c>
      <c r="Q44" s="123">
        <v>1990.56</v>
      </c>
      <c r="R44" s="123">
        <v>1942.48</v>
      </c>
      <c r="S44" s="123">
        <v>2978.63</v>
      </c>
      <c r="T44" s="123">
        <v>2402.9899999999998</v>
      </c>
      <c r="W44" s="123">
        <v>1676.37</v>
      </c>
      <c r="X44" s="123">
        <v>2248.4</v>
      </c>
      <c r="Y44" s="123">
        <v>4528.03</v>
      </c>
      <c r="Z44" s="123">
        <v>3397.6729999999998</v>
      </c>
      <c r="AA44" s="123">
        <v>2154.2730000000001</v>
      </c>
      <c r="AB44" s="123">
        <v>10.624000000000001</v>
      </c>
      <c r="AC44" s="123">
        <v>14.78</v>
      </c>
      <c r="AD44" s="123">
        <v>5.96</v>
      </c>
      <c r="AE44" s="123">
        <v>4.1500000000000004</v>
      </c>
      <c r="AG44" s="123">
        <v>9.7799999999999994</v>
      </c>
      <c r="AI44" s="123">
        <v>8.81</v>
      </c>
      <c r="AJ44" s="123">
        <v>1.82</v>
      </c>
      <c r="AM44" s="123">
        <v>210.28259</v>
      </c>
      <c r="AN44" s="123">
        <v>77.569999999999993</v>
      </c>
      <c r="AO44" s="123">
        <v>50.88</v>
      </c>
      <c r="AP44" s="123">
        <v>4626.57</v>
      </c>
      <c r="AQ44" s="123">
        <v>6430.97</v>
      </c>
      <c r="AS44" s="123">
        <v>3036.08</v>
      </c>
      <c r="AT44" s="123">
        <v>1709.25</v>
      </c>
      <c r="AU44" s="123">
        <v>2822.18</v>
      </c>
      <c r="AX44" s="123">
        <v>2292.71</v>
      </c>
      <c r="AY44" s="123">
        <v>1342.06</v>
      </c>
      <c r="AZ44" s="123">
        <v>2883.02</v>
      </c>
      <c r="BA44" s="123">
        <v>4007.41</v>
      </c>
      <c r="BC44" s="123">
        <v>4132.6530000000002</v>
      </c>
      <c r="BD44" s="123">
        <v>2710.7559999999999</v>
      </c>
      <c r="BF44" s="123">
        <v>4.28</v>
      </c>
      <c r="BG44" s="123">
        <v>2.8</v>
      </c>
      <c r="BH44" s="123">
        <v>1.07</v>
      </c>
      <c r="BJ44" s="123">
        <v>0.71</v>
      </c>
      <c r="BL44" s="123">
        <v>1.48</v>
      </c>
      <c r="BM44" s="123">
        <v>1.74</v>
      </c>
      <c r="BN44" s="123">
        <v>3.21</v>
      </c>
      <c r="BO44" s="123">
        <v>63.784649999999999</v>
      </c>
      <c r="BP44" s="123">
        <v>55.63</v>
      </c>
      <c r="BQ44" s="123">
        <v>37.21</v>
      </c>
      <c r="BR44" s="123">
        <v>2381.2600000000002</v>
      </c>
      <c r="BS44" s="123">
        <v>3119.33</v>
      </c>
      <c r="BT44" s="123">
        <v>5933.99</v>
      </c>
      <c r="BW44" s="123">
        <v>1643.19</v>
      </c>
      <c r="BX44" s="123">
        <v>2415.67</v>
      </c>
      <c r="BY44" s="123">
        <v>1986.52</v>
      </c>
      <c r="CB44" s="123">
        <v>1389.87</v>
      </c>
      <c r="CC44" s="123">
        <v>1908.47</v>
      </c>
      <c r="CD44" s="123">
        <v>3499.99</v>
      </c>
      <c r="CE44" s="123">
        <v>1714.0160000000001</v>
      </c>
      <c r="CF44" s="123">
        <v>1146.672</v>
      </c>
      <c r="CG44" s="123">
        <v>2.4569999999999999</v>
      </c>
      <c r="CI44" s="123">
        <v>1.7</v>
      </c>
      <c r="CJ44" s="123">
        <v>0.59</v>
      </c>
      <c r="CK44" s="123">
        <v>0.37</v>
      </c>
      <c r="CM44" s="123">
        <v>1.1200000000000001</v>
      </c>
      <c r="CO44" s="123">
        <v>696.48</v>
      </c>
      <c r="CP44" s="123">
        <v>54.35</v>
      </c>
      <c r="CQ44" s="123">
        <v>34.450000000000003</v>
      </c>
      <c r="CS44" s="123">
        <v>1851.14</v>
      </c>
      <c r="CT44" s="123">
        <v>3180.28</v>
      </c>
      <c r="CV44" s="123">
        <v>1518.86</v>
      </c>
      <c r="CY44" s="123">
        <v>1160.22</v>
      </c>
      <c r="CZ44" s="123">
        <v>2145.6999999999998</v>
      </c>
      <c r="DA44" s="123">
        <v>20214.887999999999</v>
      </c>
      <c r="DB44" s="123">
        <v>12813.847</v>
      </c>
      <c r="DC44" s="123">
        <v>122.697</v>
      </c>
      <c r="DX44" s="123">
        <v>6.03</v>
      </c>
      <c r="DY44" s="123">
        <v>3.9</v>
      </c>
      <c r="EA44" s="123">
        <v>10.42</v>
      </c>
      <c r="EC44" s="123">
        <v>2.13</v>
      </c>
      <c r="EF44" s="123">
        <v>127.57984999999999</v>
      </c>
      <c r="EG44" s="123">
        <v>41.92</v>
      </c>
      <c r="EH44" s="123">
        <v>2528.7199999999998</v>
      </c>
      <c r="EI44" s="123">
        <v>3271.33</v>
      </c>
      <c r="EK44" s="123">
        <v>1746.9</v>
      </c>
      <c r="EL44" s="123">
        <v>1786.12</v>
      </c>
      <c r="EO44" s="123">
        <v>1585.69</v>
      </c>
      <c r="EP44" s="123">
        <v>2043.03</v>
      </c>
      <c r="ER44" s="123">
        <v>3043.5390000000002</v>
      </c>
      <c r="ES44" s="123">
        <v>3.78</v>
      </c>
      <c r="ET44" s="123">
        <v>2.4500000000000002</v>
      </c>
      <c r="EV44" s="123">
        <v>6.55</v>
      </c>
      <c r="EW44" s="123">
        <v>1.34</v>
      </c>
      <c r="EZ44" s="123">
        <v>156.62538000000001</v>
      </c>
      <c r="FA44" s="123">
        <v>67.790000000000006</v>
      </c>
      <c r="FB44" s="123">
        <v>44.81</v>
      </c>
      <c r="FC44" s="123">
        <v>2564.7600000000002</v>
      </c>
      <c r="FD44" s="123">
        <v>3317.23</v>
      </c>
      <c r="FF44" s="123">
        <v>1776.37</v>
      </c>
      <c r="FG44" s="123">
        <v>1812.28</v>
      </c>
      <c r="FJ44" s="123">
        <v>1645.59</v>
      </c>
      <c r="FK44" s="123">
        <v>2192.23</v>
      </c>
      <c r="FM44" s="123">
        <v>3495.2310000000002</v>
      </c>
      <c r="FN44" s="123">
        <v>2310.348</v>
      </c>
      <c r="FO44" s="123">
        <v>22</v>
      </c>
      <c r="FP44" s="123">
        <v>13.61</v>
      </c>
      <c r="FQ44" s="123">
        <v>4.67</v>
      </c>
      <c r="FR44" s="123">
        <v>3.05</v>
      </c>
      <c r="FS44" s="123">
        <v>1.19</v>
      </c>
      <c r="FT44" s="123">
        <v>8.4600000000000009</v>
      </c>
      <c r="FU44" s="123">
        <v>0.81</v>
      </c>
      <c r="FV44" s="123">
        <v>8.39</v>
      </c>
      <c r="FW44" s="123">
        <v>8.93</v>
      </c>
      <c r="FX44" s="123">
        <v>1.62</v>
      </c>
      <c r="FY44" s="123">
        <v>1.86</v>
      </c>
      <c r="FZ44" s="123">
        <v>3.48</v>
      </c>
      <c r="GA44" s="123">
        <v>126.20256000000001</v>
      </c>
      <c r="GB44" s="123">
        <v>116.03</v>
      </c>
      <c r="GC44" s="123">
        <v>78.040000000000006</v>
      </c>
      <c r="GD44" s="123">
        <v>2552.23</v>
      </c>
      <c r="GE44" s="123">
        <v>5422.57</v>
      </c>
      <c r="GF44" s="123">
        <v>7088.31</v>
      </c>
      <c r="GG44" s="123">
        <v>13819.04</v>
      </c>
      <c r="GH44" s="123">
        <v>3927.62</v>
      </c>
      <c r="GI44" s="123">
        <v>1947.12</v>
      </c>
      <c r="GJ44" s="123">
        <v>2591.04</v>
      </c>
      <c r="GK44" s="123">
        <v>3756.83</v>
      </c>
      <c r="GL44" s="123">
        <v>5405.63</v>
      </c>
      <c r="GM44" s="123">
        <v>4489.63</v>
      </c>
      <c r="GN44" s="123">
        <v>1658.28</v>
      </c>
      <c r="GO44" s="123">
        <v>3157.34</v>
      </c>
      <c r="GP44" s="123">
        <v>2180.7399999999998</v>
      </c>
      <c r="GQ44" s="123">
        <v>3429.63</v>
      </c>
      <c r="GR44" s="123">
        <v>4308.6899999999996</v>
      </c>
      <c r="GS44" s="123">
        <v>7683.42</v>
      </c>
      <c r="GT44" s="123">
        <v>1617.05</v>
      </c>
      <c r="GU44" s="123">
        <v>1087.67</v>
      </c>
      <c r="GV44" s="123">
        <v>23.030999999999999</v>
      </c>
      <c r="HZ44" s="123">
        <v>24.13</v>
      </c>
      <c r="IA44" s="123">
        <v>16.3</v>
      </c>
      <c r="IB44" s="123">
        <v>6.5</v>
      </c>
      <c r="IC44" s="123">
        <v>4.2699999999999996</v>
      </c>
      <c r="ID44" s="123">
        <v>1.55</v>
      </c>
      <c r="IE44" s="123">
        <v>11.04</v>
      </c>
      <c r="IF44" s="123">
        <v>0.97</v>
      </c>
      <c r="IG44" s="123">
        <v>7.83</v>
      </c>
      <c r="IH44" s="123">
        <v>9.8000000000000007</v>
      </c>
      <c r="II44" s="123">
        <v>2.23</v>
      </c>
      <c r="IJ44" s="123">
        <v>2.73</v>
      </c>
      <c r="IK44" s="123">
        <v>4.96</v>
      </c>
      <c r="IL44" s="123">
        <v>167.2</v>
      </c>
      <c r="IM44" s="123">
        <v>132.68</v>
      </c>
      <c r="IN44" s="123">
        <v>91.19</v>
      </c>
      <c r="IO44" s="123">
        <v>3201.17</v>
      </c>
      <c r="IP44" s="123">
        <v>8626.4699999999993</v>
      </c>
      <c r="IQ44" s="123">
        <v>11334.1</v>
      </c>
      <c r="IR44" s="123">
        <v>20500.02</v>
      </c>
      <c r="IS44" s="123">
        <v>5858.18</v>
      </c>
      <c r="IT44" s="123">
        <v>2076.98</v>
      </c>
      <c r="IU44" s="123">
        <v>3250.08</v>
      </c>
      <c r="IV44" s="123">
        <v>5918.83</v>
      </c>
      <c r="IW44" s="123">
        <v>9042.6200000000008</v>
      </c>
      <c r="IX44" s="123">
        <v>7307.18</v>
      </c>
      <c r="IY44" s="123">
        <v>1821.05</v>
      </c>
      <c r="IZ44" s="123">
        <v>4325.3599999999997</v>
      </c>
      <c r="JA44" s="123">
        <v>2423.17</v>
      </c>
      <c r="JB44" s="123">
        <v>5131.6899999999996</v>
      </c>
      <c r="JC44" s="123">
        <v>6956.79</v>
      </c>
      <c r="JD44" s="123">
        <v>13304.35</v>
      </c>
      <c r="JE44" s="123">
        <v>1833.4870000000001</v>
      </c>
      <c r="JF44" s="123">
        <v>1260.1569999999999</v>
      </c>
      <c r="JG44" s="123">
        <v>46.857999999999997</v>
      </c>
    </row>
    <row r="45" spans="1:267">
      <c r="A45" s="123">
        <v>1957</v>
      </c>
      <c r="B45" s="123">
        <v>5.85</v>
      </c>
      <c r="C45" s="123">
        <v>2.33</v>
      </c>
      <c r="D45" s="123">
        <v>1.52</v>
      </c>
      <c r="E45" s="123">
        <v>0.57999999999999996</v>
      </c>
      <c r="F45" s="123">
        <v>4.0599999999999996</v>
      </c>
      <c r="G45" s="123">
        <v>0.39</v>
      </c>
      <c r="H45" s="123">
        <v>0.81</v>
      </c>
      <c r="I45" s="123">
        <v>0.94</v>
      </c>
      <c r="J45" s="123">
        <v>1.74</v>
      </c>
      <c r="K45" s="123">
        <v>270</v>
      </c>
      <c r="L45" s="123">
        <v>122.14</v>
      </c>
      <c r="M45" s="123">
        <v>77.39</v>
      </c>
      <c r="N45" s="123">
        <v>2842.37</v>
      </c>
      <c r="O45" s="123">
        <v>3708.99</v>
      </c>
      <c r="P45" s="123">
        <v>7116.99</v>
      </c>
      <c r="Q45" s="123">
        <v>1984.69</v>
      </c>
      <c r="R45" s="123">
        <v>1975.75</v>
      </c>
      <c r="S45" s="123">
        <v>2856.99</v>
      </c>
      <c r="T45" s="123">
        <v>2367.41</v>
      </c>
      <c r="U45" s="123">
        <v>1427.99</v>
      </c>
      <c r="V45" s="123">
        <v>636.36</v>
      </c>
      <c r="W45" s="123">
        <v>1706.23</v>
      </c>
      <c r="X45" s="123">
        <v>2243.79</v>
      </c>
      <c r="Y45" s="123">
        <v>4164.88</v>
      </c>
      <c r="Z45" s="123">
        <v>3488.7370000000001</v>
      </c>
      <c r="AA45" s="123">
        <v>2210.5369999999998</v>
      </c>
      <c r="AB45" s="123">
        <v>12.879</v>
      </c>
      <c r="AC45" s="123">
        <v>15.13</v>
      </c>
      <c r="AD45" s="123">
        <v>5.63</v>
      </c>
      <c r="AE45" s="123">
        <v>3.67</v>
      </c>
      <c r="AG45" s="123">
        <v>9.9600000000000009</v>
      </c>
      <c r="AI45" s="123">
        <v>9.5</v>
      </c>
      <c r="AJ45" s="123">
        <v>1.96</v>
      </c>
      <c r="AM45" s="123">
        <v>223.90779000000001</v>
      </c>
      <c r="AN45" s="123">
        <v>81.16</v>
      </c>
      <c r="AO45" s="123">
        <v>53.24</v>
      </c>
      <c r="AP45" s="123">
        <v>4568.41</v>
      </c>
      <c r="AQ45" s="123">
        <v>5955.79</v>
      </c>
      <c r="AS45" s="123">
        <v>3232.15</v>
      </c>
      <c r="AT45" s="123">
        <v>1927.32</v>
      </c>
      <c r="AU45" s="123">
        <v>3181.03</v>
      </c>
      <c r="AX45" s="123">
        <v>2455.54</v>
      </c>
      <c r="AY45" s="123">
        <v>1515.79</v>
      </c>
      <c r="AZ45" s="123">
        <v>3020.61</v>
      </c>
      <c r="BA45" s="123">
        <v>4017.84</v>
      </c>
      <c r="BC45" s="123">
        <v>4205.7240000000002</v>
      </c>
      <c r="BD45" s="123">
        <v>2758.6860000000001</v>
      </c>
      <c r="BF45" s="123">
        <v>4.6500000000000004</v>
      </c>
      <c r="BG45" s="123">
        <v>3.03</v>
      </c>
      <c r="BH45" s="123">
        <v>1.1499999999999999</v>
      </c>
      <c r="BJ45" s="123">
        <v>0.76</v>
      </c>
      <c r="BL45" s="123">
        <v>1.62</v>
      </c>
      <c r="BM45" s="123">
        <v>1.88</v>
      </c>
      <c r="BN45" s="123">
        <v>3.5</v>
      </c>
      <c r="BO45" s="123">
        <v>66.930189999999996</v>
      </c>
      <c r="BP45" s="123">
        <v>57.15</v>
      </c>
      <c r="BQ45" s="123">
        <v>38.22</v>
      </c>
      <c r="BR45" s="123">
        <v>2657.55</v>
      </c>
      <c r="BS45" s="123">
        <v>3463.8</v>
      </c>
      <c r="BT45" s="123">
        <v>6571.28</v>
      </c>
      <c r="BW45" s="123">
        <v>1851.3</v>
      </c>
      <c r="BX45" s="123">
        <v>2686.93</v>
      </c>
      <c r="BY45" s="123">
        <v>2222.69</v>
      </c>
      <c r="CB45" s="123">
        <v>1581.5</v>
      </c>
      <c r="CC45" s="123">
        <v>2137.5300000000002</v>
      </c>
      <c r="CD45" s="123">
        <v>3829.41</v>
      </c>
      <c r="CE45" s="123">
        <v>1751.0139999999999</v>
      </c>
      <c r="CF45" s="123">
        <v>1171.191</v>
      </c>
      <c r="CG45" s="123">
        <v>2.8889999999999998</v>
      </c>
      <c r="CH45" s="123">
        <v>2.58</v>
      </c>
      <c r="CI45" s="123">
        <v>1.77</v>
      </c>
      <c r="CJ45" s="123">
        <v>0.57999999999999996</v>
      </c>
      <c r="CK45" s="123">
        <v>0.36</v>
      </c>
      <c r="CL45" s="123">
        <v>0.81</v>
      </c>
      <c r="CM45" s="123">
        <v>1.19</v>
      </c>
      <c r="CN45" s="123">
        <v>2</v>
      </c>
      <c r="CO45" s="123">
        <v>728</v>
      </c>
      <c r="CP45" s="123">
        <v>55.22</v>
      </c>
      <c r="CQ45" s="123">
        <v>35</v>
      </c>
      <c r="CR45" s="123">
        <v>1422.86</v>
      </c>
      <c r="CS45" s="123">
        <v>1952.91</v>
      </c>
      <c r="CT45" s="123">
        <v>3182.36</v>
      </c>
      <c r="CU45" s="123">
        <v>892.81</v>
      </c>
      <c r="CV45" s="123">
        <v>1645.55</v>
      </c>
      <c r="CW45" s="123">
        <v>1227.3599999999999</v>
      </c>
      <c r="CX45" s="123">
        <v>500</v>
      </c>
      <c r="CY45" s="123">
        <v>1287.1600000000001</v>
      </c>
      <c r="CZ45" s="123">
        <v>2252.75</v>
      </c>
      <c r="DA45" s="123">
        <v>20802.643</v>
      </c>
      <c r="DB45" s="123">
        <v>13184.682000000001</v>
      </c>
      <c r="DC45" s="123">
        <v>138.10400000000001</v>
      </c>
      <c r="DX45" s="123">
        <v>5.92</v>
      </c>
      <c r="DY45" s="123">
        <v>3.72</v>
      </c>
      <c r="DZ45" s="123">
        <v>1.28</v>
      </c>
      <c r="EA45" s="123">
        <v>10.46</v>
      </c>
      <c r="EB45" s="123">
        <v>0.81</v>
      </c>
      <c r="EC45" s="123">
        <v>2.2000000000000002</v>
      </c>
      <c r="ED45" s="123">
        <v>2.44</v>
      </c>
      <c r="EE45" s="123">
        <v>4.6399999999999997</v>
      </c>
      <c r="EF45" s="123">
        <v>135.86751000000001</v>
      </c>
      <c r="EG45" s="123">
        <v>43.5</v>
      </c>
      <c r="EH45" s="123">
        <v>2573.5700000000002</v>
      </c>
      <c r="EI45" s="123">
        <v>3236.25</v>
      </c>
      <c r="EJ45" s="123">
        <v>5555.33</v>
      </c>
      <c r="EK45" s="123">
        <v>1819.6</v>
      </c>
      <c r="EL45" s="123">
        <v>1910.9</v>
      </c>
      <c r="EM45" s="123">
        <v>2656.48</v>
      </c>
      <c r="EN45" s="123">
        <v>2242.27</v>
      </c>
      <c r="EO45" s="123">
        <v>1691.18</v>
      </c>
      <c r="EP45" s="123">
        <v>2192.39</v>
      </c>
      <c r="EQ45" s="123">
        <v>3656.24</v>
      </c>
      <c r="ER45" s="123">
        <v>3123.37</v>
      </c>
      <c r="ES45" s="123">
        <v>4.01</v>
      </c>
      <c r="ET45" s="123">
        <v>2.5499999999999998</v>
      </c>
      <c r="EU45" s="123">
        <v>0.92</v>
      </c>
      <c r="EV45" s="123">
        <v>6.97</v>
      </c>
      <c r="EW45" s="123">
        <v>1.46</v>
      </c>
      <c r="EX45" s="123">
        <v>1.62</v>
      </c>
      <c r="EY45" s="123">
        <v>3.09</v>
      </c>
      <c r="EZ45" s="123">
        <v>162.26655</v>
      </c>
      <c r="FA45" s="123">
        <v>68.44</v>
      </c>
      <c r="FB45" s="123">
        <v>45.24</v>
      </c>
      <c r="FC45" s="123">
        <v>2743.55</v>
      </c>
      <c r="FD45" s="123">
        <v>3485.65</v>
      </c>
      <c r="FE45" s="123">
        <v>6316.96</v>
      </c>
      <c r="FF45" s="123">
        <v>1908.2</v>
      </c>
      <c r="FG45" s="123">
        <v>2001.45</v>
      </c>
      <c r="FH45" s="123">
        <v>2777.82</v>
      </c>
      <c r="FI45" s="123">
        <v>2346.5</v>
      </c>
      <c r="FJ45" s="123">
        <v>1755.52</v>
      </c>
      <c r="FK45" s="123">
        <v>2286.85</v>
      </c>
      <c r="FL45" s="123">
        <v>3744.11</v>
      </c>
      <c r="FM45" s="123">
        <v>3586.87</v>
      </c>
      <c r="FN45" s="123">
        <v>2370.9209999999998</v>
      </c>
      <c r="FO45" s="123">
        <v>23.68</v>
      </c>
      <c r="FP45" s="123">
        <v>14.65</v>
      </c>
      <c r="FQ45" s="123">
        <v>5</v>
      </c>
      <c r="FR45" s="123">
        <v>3.27</v>
      </c>
      <c r="FS45" s="123">
        <v>1.2</v>
      </c>
      <c r="FT45" s="123">
        <v>9.1</v>
      </c>
      <c r="FU45" s="123">
        <v>0.78</v>
      </c>
      <c r="FV45" s="123">
        <v>9.0299999999999994</v>
      </c>
      <c r="FW45" s="123">
        <v>9.65</v>
      </c>
      <c r="FX45" s="123">
        <v>1.73</v>
      </c>
      <c r="FY45" s="123">
        <v>2.0699999999999998</v>
      </c>
      <c r="FZ45" s="123">
        <v>3.8</v>
      </c>
      <c r="GA45" s="123">
        <v>109.51461999999999</v>
      </c>
      <c r="GB45" s="123">
        <v>98.31</v>
      </c>
      <c r="GC45" s="123">
        <v>66.099999999999994</v>
      </c>
      <c r="GD45" s="123">
        <v>2327.65</v>
      </c>
      <c r="GE45" s="123">
        <v>4914.1099999999997</v>
      </c>
      <c r="GF45" s="123">
        <v>6420.33</v>
      </c>
      <c r="GG45" s="123">
        <v>11781.92</v>
      </c>
      <c r="GH45" s="123">
        <v>3577.23</v>
      </c>
      <c r="GI45" s="123">
        <v>1774.87</v>
      </c>
      <c r="GJ45" s="123">
        <v>2372</v>
      </c>
      <c r="GK45" s="123">
        <v>3407.89</v>
      </c>
      <c r="GL45" s="123">
        <v>5079.93</v>
      </c>
      <c r="GM45" s="123">
        <v>4151.0200000000004</v>
      </c>
      <c r="GN45" s="123">
        <v>1535.02</v>
      </c>
      <c r="GO45" s="123">
        <v>2880.43</v>
      </c>
      <c r="GP45" s="123">
        <v>2005.84</v>
      </c>
      <c r="GQ45" s="123">
        <v>3104.09</v>
      </c>
      <c r="GR45" s="123">
        <v>3931.32</v>
      </c>
      <c r="GS45" s="123">
        <v>7295.1</v>
      </c>
      <c r="GT45" s="123">
        <v>1656.8430000000001</v>
      </c>
      <c r="GU45" s="123">
        <v>1113.963</v>
      </c>
      <c r="GV45" s="123">
        <v>21.465</v>
      </c>
      <c r="GW45" s="123">
        <v>10.56</v>
      </c>
      <c r="GX45" s="123">
        <v>3.63</v>
      </c>
      <c r="GY45" s="123">
        <v>2.12</v>
      </c>
      <c r="GZ45" s="123">
        <v>0.56999999999999995</v>
      </c>
      <c r="HA45" s="123">
        <v>6.94</v>
      </c>
      <c r="HC45" s="123">
        <v>6.94</v>
      </c>
      <c r="HD45" s="123">
        <v>1.51</v>
      </c>
      <c r="HE45" s="123">
        <v>1.55</v>
      </c>
      <c r="HF45" s="123">
        <v>3.06</v>
      </c>
      <c r="HG45" s="123">
        <v>10.206799999999999</v>
      </c>
      <c r="HH45" s="123">
        <v>87.74</v>
      </c>
      <c r="HI45" s="123">
        <v>53.43</v>
      </c>
      <c r="HJ45" s="123">
        <v>3183.8</v>
      </c>
      <c r="HK45" s="123">
        <v>3717.85</v>
      </c>
      <c r="HL45" s="123">
        <v>4962.05</v>
      </c>
      <c r="HM45" s="123">
        <v>2436.5300000000002</v>
      </c>
      <c r="HN45" s="123">
        <v>1521.32</v>
      </c>
      <c r="HO45" s="123">
        <v>2649.74</v>
      </c>
      <c r="HP45" s="123">
        <v>3406.8</v>
      </c>
      <c r="HQ45" s="123">
        <v>2986.21</v>
      </c>
      <c r="HR45" s="123">
        <v>1853.82</v>
      </c>
      <c r="HS45" s="123">
        <v>1167.4000000000001</v>
      </c>
      <c r="HT45" s="123">
        <v>2442.7399999999998</v>
      </c>
      <c r="HU45" s="123">
        <v>2905.92</v>
      </c>
      <c r="HV45" s="123">
        <v>3806.85</v>
      </c>
      <c r="HW45" s="123">
        <v>191.01599999999999</v>
      </c>
      <c r="HX45" s="123">
        <v>116.32899999999999</v>
      </c>
      <c r="HY45" s="123">
        <v>1.181</v>
      </c>
      <c r="HZ45" s="123">
        <v>23.1</v>
      </c>
      <c r="IA45" s="123">
        <v>15.47</v>
      </c>
      <c r="IB45" s="123">
        <v>6.08</v>
      </c>
      <c r="IC45" s="123">
        <v>3.99</v>
      </c>
      <c r="ID45" s="123">
        <v>1.44</v>
      </c>
      <c r="IE45" s="123">
        <v>10.4</v>
      </c>
      <c r="IF45" s="123">
        <v>0.92</v>
      </c>
      <c r="IG45" s="123">
        <v>7.63</v>
      </c>
      <c r="IH45" s="123">
        <v>9.39</v>
      </c>
      <c r="II45" s="123">
        <v>2.09</v>
      </c>
      <c r="IJ45" s="123">
        <v>2.54</v>
      </c>
      <c r="IK45" s="123">
        <v>4.6399999999999997</v>
      </c>
      <c r="IL45" s="123">
        <v>186.8</v>
      </c>
      <c r="IM45" s="123">
        <v>144.43</v>
      </c>
      <c r="IN45" s="123">
        <v>98.76</v>
      </c>
      <c r="IO45" s="123">
        <v>3336.02</v>
      </c>
      <c r="IP45" s="123">
        <v>8776.94</v>
      </c>
      <c r="IQ45" s="123">
        <v>11515.99</v>
      </c>
      <c r="IR45" s="123">
        <v>20827.38</v>
      </c>
      <c r="IS45" s="123">
        <v>6007.58</v>
      </c>
      <c r="IT45" s="123">
        <v>2204.88</v>
      </c>
      <c r="IU45" s="123">
        <v>3389.71</v>
      </c>
      <c r="IV45" s="123">
        <v>6037.88</v>
      </c>
      <c r="IW45" s="123">
        <v>9188.15</v>
      </c>
      <c r="IX45" s="123">
        <v>7438</v>
      </c>
      <c r="IY45" s="123">
        <v>1953.13</v>
      </c>
      <c r="IZ45" s="123">
        <v>4467.1499999999996</v>
      </c>
      <c r="JA45" s="123">
        <v>2557.2800000000002</v>
      </c>
      <c r="JB45" s="123">
        <v>5247.3</v>
      </c>
      <c r="JC45" s="123">
        <v>7066.05</v>
      </c>
      <c r="JD45" s="123">
        <v>13308.32</v>
      </c>
      <c r="JE45" s="123">
        <v>1891.5450000000001</v>
      </c>
      <c r="JF45" s="123">
        <v>1293.395</v>
      </c>
      <c r="JG45" s="123">
        <v>53.387999999999998</v>
      </c>
    </row>
    <row r="46" spans="1:267">
      <c r="A46" s="123">
        <v>1958</v>
      </c>
      <c r="B46" s="123">
        <v>5.27</v>
      </c>
      <c r="C46" s="123">
        <v>2.13</v>
      </c>
      <c r="D46" s="123">
        <v>1.36</v>
      </c>
      <c r="E46" s="123">
        <v>0.46</v>
      </c>
      <c r="F46" s="123">
        <v>3.67</v>
      </c>
      <c r="G46" s="123">
        <v>0.26</v>
      </c>
      <c r="H46" s="123">
        <v>0.78</v>
      </c>
      <c r="I46" s="123">
        <v>0.89</v>
      </c>
      <c r="J46" s="123">
        <v>1.67</v>
      </c>
      <c r="K46" s="123">
        <v>285.75</v>
      </c>
      <c r="L46" s="123">
        <v>125.92</v>
      </c>
      <c r="M46" s="123">
        <v>79.73</v>
      </c>
      <c r="N46" s="123">
        <v>2686.26</v>
      </c>
      <c r="O46" s="123">
        <v>3416.89</v>
      </c>
      <c r="P46" s="123">
        <v>5855.02</v>
      </c>
      <c r="Q46" s="123">
        <v>1848.74</v>
      </c>
      <c r="R46" s="123">
        <v>1955.63</v>
      </c>
      <c r="S46" s="123">
        <v>2807.36</v>
      </c>
      <c r="T46" s="123">
        <v>2334.1799999999998</v>
      </c>
      <c r="U46" s="123">
        <v>1326.26</v>
      </c>
      <c r="V46" s="123">
        <v>818.05</v>
      </c>
      <c r="W46" s="123">
        <v>1672.67</v>
      </c>
      <c r="X46" s="123">
        <v>2216.42</v>
      </c>
      <c r="Y46" s="123">
        <v>5043.1000000000004</v>
      </c>
      <c r="Z46" s="123">
        <v>3583.9450000000002</v>
      </c>
      <c r="AA46" s="123">
        <v>2269.3449999999998</v>
      </c>
      <c r="AB46" s="123">
        <v>11.926</v>
      </c>
      <c r="AC46" s="123">
        <v>15.23</v>
      </c>
      <c r="AD46" s="123">
        <v>5.54</v>
      </c>
      <c r="AE46" s="123">
        <v>3.55</v>
      </c>
      <c r="AG46" s="123">
        <v>9.94</v>
      </c>
      <c r="AI46" s="123">
        <v>9.68</v>
      </c>
      <c r="AJ46" s="123">
        <v>1.99</v>
      </c>
      <c r="AM46" s="123">
        <v>226.28921</v>
      </c>
      <c r="AN46" s="123">
        <v>80.59</v>
      </c>
      <c r="AO46" s="123">
        <v>52.86</v>
      </c>
      <c r="AP46" s="123">
        <v>4466.6899999999996</v>
      </c>
      <c r="AQ46" s="123">
        <v>5719.37</v>
      </c>
      <c r="AS46" s="123">
        <v>3205.44</v>
      </c>
      <c r="AT46" s="123">
        <v>1951.09</v>
      </c>
      <c r="AU46" s="123">
        <v>3214.01</v>
      </c>
      <c r="AX46" s="123">
        <v>2454.21</v>
      </c>
      <c r="AY46" s="123">
        <v>1509.66</v>
      </c>
      <c r="AZ46" s="123">
        <v>3012.92</v>
      </c>
      <c r="BA46" s="123">
        <v>4011.22</v>
      </c>
      <c r="BC46" s="123">
        <v>4280.9480000000003</v>
      </c>
      <c r="BD46" s="123">
        <v>2808.0279999999998</v>
      </c>
      <c r="BF46" s="123">
        <v>4.1399999999999997</v>
      </c>
      <c r="BG46" s="123">
        <v>2.64</v>
      </c>
      <c r="BH46" s="123">
        <v>0.96</v>
      </c>
      <c r="BJ46" s="123">
        <v>0.63</v>
      </c>
      <c r="BL46" s="123">
        <v>1.5</v>
      </c>
      <c r="BM46" s="123">
        <v>1.68</v>
      </c>
      <c r="BN46" s="123">
        <v>3.18</v>
      </c>
      <c r="BO46" s="123">
        <v>71.473759999999999</v>
      </c>
      <c r="BP46" s="123">
        <v>59.7</v>
      </c>
      <c r="BQ46" s="123">
        <v>39.92</v>
      </c>
      <c r="BR46" s="123">
        <v>2470.62</v>
      </c>
      <c r="BS46" s="123">
        <v>3149.03</v>
      </c>
      <c r="BT46" s="123">
        <v>5728.27</v>
      </c>
      <c r="BW46" s="123">
        <v>1792.21</v>
      </c>
      <c r="BX46" s="123">
        <v>2504.2199999999998</v>
      </c>
      <c r="BY46" s="123">
        <v>2108.66</v>
      </c>
      <c r="CB46" s="123">
        <v>1559.13</v>
      </c>
      <c r="CC46" s="123">
        <v>2018.7</v>
      </c>
      <c r="CD46" s="123">
        <v>3461.08</v>
      </c>
      <c r="CE46" s="123">
        <v>1790.2270000000001</v>
      </c>
      <c r="CF46" s="123">
        <v>1197.181</v>
      </c>
      <c r="CG46" s="123">
        <v>2.7970000000000002</v>
      </c>
      <c r="CH46" s="123">
        <v>3.07</v>
      </c>
      <c r="CI46" s="123">
        <v>2.08</v>
      </c>
      <c r="CJ46" s="123">
        <v>0.69</v>
      </c>
      <c r="CK46" s="123">
        <v>0.43</v>
      </c>
      <c r="CL46" s="123">
        <v>0.99</v>
      </c>
      <c r="CM46" s="123">
        <v>1.39</v>
      </c>
      <c r="CN46" s="123">
        <v>2.39</v>
      </c>
      <c r="CO46" s="123">
        <v>691.92</v>
      </c>
      <c r="CP46" s="123">
        <v>51</v>
      </c>
      <c r="CQ46" s="123">
        <v>32.32</v>
      </c>
      <c r="CR46" s="123">
        <v>1566.85</v>
      </c>
      <c r="CS46" s="123">
        <v>2118.86</v>
      </c>
      <c r="CT46" s="123">
        <v>3496.5</v>
      </c>
      <c r="CU46" s="123">
        <v>1014.84</v>
      </c>
      <c r="CV46" s="123">
        <v>1774.45</v>
      </c>
      <c r="CW46" s="123">
        <v>1352.44</v>
      </c>
      <c r="CX46" s="123">
        <v>606.91999999999996</v>
      </c>
      <c r="CY46" s="123">
        <v>1407.58</v>
      </c>
      <c r="CZ46" s="123">
        <v>2420.7600000000002</v>
      </c>
      <c r="DA46" s="123">
        <v>21408.366000000002</v>
      </c>
      <c r="DB46" s="123">
        <v>13566.805</v>
      </c>
      <c r="DC46" s="123">
        <v>157.096</v>
      </c>
      <c r="DX46" s="123">
        <v>6.13</v>
      </c>
      <c r="DY46" s="123">
        <v>3.9</v>
      </c>
      <c r="DZ46" s="123">
        <v>1.38</v>
      </c>
      <c r="EA46" s="123">
        <v>10.8</v>
      </c>
      <c r="EB46" s="123">
        <v>0.9</v>
      </c>
      <c r="EC46" s="123">
        <v>2.2400000000000002</v>
      </c>
      <c r="ED46" s="123">
        <v>2.5099999999999998</v>
      </c>
      <c r="EE46" s="123">
        <v>4.75</v>
      </c>
      <c r="EF46" s="123">
        <v>140.47456</v>
      </c>
      <c r="EG46" s="123">
        <v>43.8</v>
      </c>
      <c r="EH46" s="123">
        <v>2687.38</v>
      </c>
      <c r="EI46" s="123">
        <v>3415.21</v>
      </c>
      <c r="EJ46" s="123">
        <v>6061.94</v>
      </c>
      <c r="EK46" s="123">
        <v>1891.56</v>
      </c>
      <c r="EL46" s="123">
        <v>1959.56</v>
      </c>
      <c r="EM46" s="123">
        <v>2753.52</v>
      </c>
      <c r="EN46" s="123">
        <v>2312.4299999999998</v>
      </c>
      <c r="EO46" s="123">
        <v>1731.84</v>
      </c>
      <c r="EP46" s="123">
        <v>2236.8200000000002</v>
      </c>
      <c r="EQ46" s="123">
        <v>3874.08</v>
      </c>
      <c r="ER46" s="123">
        <v>3206.8319999999999</v>
      </c>
      <c r="ES46" s="123">
        <v>4.25</v>
      </c>
      <c r="ET46" s="123">
        <v>2.69</v>
      </c>
      <c r="EU46" s="123">
        <v>0.97</v>
      </c>
      <c r="EV46" s="123">
        <v>7.45</v>
      </c>
      <c r="EW46" s="123">
        <v>1.56</v>
      </c>
      <c r="EX46" s="123">
        <v>1.72</v>
      </c>
      <c r="EY46" s="123">
        <v>3.28</v>
      </c>
      <c r="EZ46" s="123">
        <v>162.37716</v>
      </c>
      <c r="FA46" s="123">
        <v>66.72</v>
      </c>
      <c r="FB46" s="123">
        <v>44.1</v>
      </c>
      <c r="FC46" s="123">
        <v>2833.38</v>
      </c>
      <c r="FD46" s="123">
        <v>3586.86</v>
      </c>
      <c r="FE46" s="123">
        <v>6472.88</v>
      </c>
      <c r="FF46" s="123">
        <v>1988.26</v>
      </c>
      <c r="FG46" s="123">
        <v>2079.91</v>
      </c>
      <c r="FH46" s="123">
        <v>2865.36</v>
      </c>
      <c r="FI46" s="123">
        <v>2429</v>
      </c>
      <c r="FJ46" s="123">
        <v>1837.35</v>
      </c>
      <c r="FK46" s="123">
        <v>2367.15</v>
      </c>
      <c r="FL46" s="123">
        <v>3943.46</v>
      </c>
      <c r="FM46" s="123">
        <v>3681.6350000000002</v>
      </c>
      <c r="FN46" s="123">
        <v>2433.5610000000001</v>
      </c>
      <c r="FO46" s="123">
        <v>23.2</v>
      </c>
      <c r="FP46" s="123">
        <v>14.3</v>
      </c>
      <c r="FQ46" s="123">
        <v>4.6100000000000003</v>
      </c>
      <c r="FR46" s="123">
        <v>2.92</v>
      </c>
      <c r="FS46" s="123">
        <v>1.03</v>
      </c>
      <c r="FT46" s="123">
        <v>8.7100000000000009</v>
      </c>
      <c r="FU46" s="123">
        <v>0.65</v>
      </c>
      <c r="FV46" s="123">
        <v>8.9</v>
      </c>
      <c r="FW46" s="123">
        <v>9.68</v>
      </c>
      <c r="FX46" s="123">
        <v>1.7</v>
      </c>
      <c r="FY46" s="123">
        <v>1.89</v>
      </c>
      <c r="FZ46" s="123">
        <v>3.59</v>
      </c>
      <c r="GA46" s="123">
        <v>105.34264</v>
      </c>
      <c r="GB46" s="123">
        <v>92.3</v>
      </c>
      <c r="GC46" s="123">
        <v>62.03</v>
      </c>
      <c r="GD46" s="123">
        <v>2141.04</v>
      </c>
      <c r="GE46" s="123">
        <v>4259.28</v>
      </c>
      <c r="GF46" s="123">
        <v>5385.52</v>
      </c>
      <c r="GG46" s="123">
        <v>9473.8799999999992</v>
      </c>
      <c r="GH46" s="123">
        <v>3217.33</v>
      </c>
      <c r="GI46" s="123">
        <v>1642.37</v>
      </c>
      <c r="GJ46" s="123">
        <v>2234.81</v>
      </c>
      <c r="GK46" s="123">
        <v>3133.04</v>
      </c>
      <c r="GL46" s="123">
        <v>4363.43</v>
      </c>
      <c r="GM46" s="123">
        <v>3679.88</v>
      </c>
      <c r="GN46" s="123">
        <v>1362.49</v>
      </c>
      <c r="GO46" s="123">
        <v>2639.7</v>
      </c>
      <c r="GP46" s="123">
        <v>1857.77</v>
      </c>
      <c r="GQ46" s="123">
        <v>2866.86</v>
      </c>
      <c r="GR46" s="123">
        <v>3523.68</v>
      </c>
      <c r="GS46" s="123">
        <v>6125.42</v>
      </c>
      <c r="GT46" s="123">
        <v>1698.211</v>
      </c>
      <c r="GU46" s="123">
        <v>1141.2909999999999</v>
      </c>
      <c r="GV46" s="123">
        <v>19.36</v>
      </c>
      <c r="GW46" s="123">
        <v>11.31</v>
      </c>
      <c r="GX46" s="123">
        <v>3.95</v>
      </c>
      <c r="GY46" s="123">
        <v>2.41</v>
      </c>
      <c r="GZ46" s="123">
        <v>0.73</v>
      </c>
      <c r="HA46" s="123">
        <v>7.4</v>
      </c>
      <c r="HB46" s="123">
        <v>0.48</v>
      </c>
      <c r="HC46" s="123">
        <v>7.36</v>
      </c>
      <c r="HD46" s="123">
        <v>1.54</v>
      </c>
      <c r="HE46" s="123">
        <v>1.68</v>
      </c>
      <c r="HF46" s="123">
        <v>3.22</v>
      </c>
      <c r="HG46" s="123">
        <v>8.8969500000000004</v>
      </c>
      <c r="HH46" s="123">
        <v>75.94</v>
      </c>
      <c r="HI46" s="123">
        <v>46.25</v>
      </c>
      <c r="HJ46" s="123">
        <v>3001.53</v>
      </c>
      <c r="HK46" s="123">
        <v>3657.72</v>
      </c>
      <c r="HL46" s="123">
        <v>5538.35</v>
      </c>
      <c r="HM46" s="123">
        <v>2248.63</v>
      </c>
      <c r="HN46" s="123">
        <v>1396.87</v>
      </c>
      <c r="HO46" s="123">
        <v>2345.34</v>
      </c>
      <c r="HP46" s="123">
        <v>3187.56</v>
      </c>
      <c r="HQ46" s="123">
        <v>2719.66</v>
      </c>
      <c r="HR46" s="123">
        <v>1717.81</v>
      </c>
      <c r="HS46" s="123">
        <v>981.54</v>
      </c>
      <c r="HT46" s="123">
        <v>2170.7800000000002</v>
      </c>
      <c r="HU46" s="123">
        <v>2537.3200000000002</v>
      </c>
      <c r="HV46" s="123">
        <v>4353.53</v>
      </c>
      <c r="HW46" s="123">
        <v>192.374</v>
      </c>
      <c r="HX46" s="123">
        <v>117.15600000000001</v>
      </c>
      <c r="HY46" s="123">
        <v>1.252</v>
      </c>
      <c r="HZ46" s="123">
        <v>21.42</v>
      </c>
      <c r="IA46" s="123">
        <v>14.1</v>
      </c>
      <c r="IB46" s="123">
        <v>5.43</v>
      </c>
      <c r="IC46" s="123">
        <v>3.54</v>
      </c>
      <c r="ID46" s="123">
        <v>1.24</v>
      </c>
      <c r="IE46" s="123">
        <v>9.3699999999999992</v>
      </c>
      <c r="IF46" s="123">
        <v>0.78</v>
      </c>
      <c r="IG46" s="123">
        <v>7.32</v>
      </c>
      <c r="IH46" s="123">
        <v>8.68</v>
      </c>
      <c r="II46" s="123">
        <v>1.89</v>
      </c>
      <c r="IJ46" s="123">
        <v>2.2999999999999998</v>
      </c>
      <c r="IK46" s="123">
        <v>4.1900000000000004</v>
      </c>
      <c r="IL46" s="123">
        <v>200</v>
      </c>
      <c r="IM46" s="123">
        <v>150.74</v>
      </c>
      <c r="IN46" s="123">
        <v>102.54</v>
      </c>
      <c r="IO46" s="123">
        <v>3229.31</v>
      </c>
      <c r="IP46" s="123">
        <v>8177.68</v>
      </c>
      <c r="IQ46" s="123">
        <v>10666.7</v>
      </c>
      <c r="IR46" s="123">
        <v>18678.28</v>
      </c>
      <c r="IS46" s="123">
        <v>5652.4</v>
      </c>
      <c r="IT46" s="123">
        <v>2206.96</v>
      </c>
      <c r="IU46" s="123">
        <v>3270.16</v>
      </c>
      <c r="IV46" s="123">
        <v>5688.67</v>
      </c>
      <c r="IW46" s="123">
        <v>8663.7999999999993</v>
      </c>
      <c r="IX46" s="123">
        <v>7010.95</v>
      </c>
      <c r="IY46" s="123">
        <v>1974.89</v>
      </c>
      <c r="IZ46" s="123">
        <v>4251.66</v>
      </c>
      <c r="JA46" s="123">
        <v>2522.2199999999998</v>
      </c>
      <c r="JB46" s="123">
        <v>4944.7</v>
      </c>
      <c r="JC46" s="123">
        <v>6707.2</v>
      </c>
      <c r="JD46" s="123">
        <v>12260.2</v>
      </c>
      <c r="JE46" s="123">
        <v>1950.5</v>
      </c>
      <c r="JF46" s="123">
        <v>1326.818</v>
      </c>
      <c r="JG46" s="123">
        <v>56.046999999999997</v>
      </c>
    </row>
    <row r="47" spans="1:267">
      <c r="A47" s="123">
        <v>1959</v>
      </c>
      <c r="C47" s="123">
        <v>1.73</v>
      </c>
      <c r="D47" s="123">
        <v>1.1599999999999999</v>
      </c>
      <c r="E47" s="123">
        <v>0.48</v>
      </c>
      <c r="G47" s="123">
        <v>0.34</v>
      </c>
      <c r="H47" s="123">
        <v>0.56999999999999995</v>
      </c>
      <c r="I47" s="123">
        <v>0.67</v>
      </c>
      <c r="J47" s="123">
        <v>1.25</v>
      </c>
      <c r="K47" s="123">
        <v>324</v>
      </c>
      <c r="L47" s="123">
        <v>139.06</v>
      </c>
      <c r="M47" s="123">
        <v>87.99</v>
      </c>
      <c r="N47" s="123">
        <v>2403.9699999999998</v>
      </c>
      <c r="O47" s="123">
        <v>3213.09</v>
      </c>
      <c r="P47" s="123">
        <v>6681.22</v>
      </c>
      <c r="R47" s="123">
        <v>1594.85</v>
      </c>
      <c r="S47" s="123">
        <v>2346.0500000000002</v>
      </c>
      <c r="T47" s="123">
        <v>1928.71</v>
      </c>
      <c r="W47" s="123">
        <v>1326.96</v>
      </c>
      <c r="X47" s="123">
        <v>1832.15</v>
      </c>
      <c r="Y47" s="123">
        <v>3374.5</v>
      </c>
      <c r="Z47" s="123">
        <v>3682.19</v>
      </c>
      <c r="AA47" s="123">
        <v>2329.9899999999998</v>
      </c>
      <c r="AB47" s="123">
        <v>6.8739999999999997</v>
      </c>
      <c r="AC47" s="123">
        <v>15.49</v>
      </c>
      <c r="AD47" s="123">
        <v>5.6</v>
      </c>
      <c r="AE47" s="123">
        <v>3.54</v>
      </c>
      <c r="AG47" s="123">
        <v>10.1</v>
      </c>
      <c r="AI47" s="123">
        <v>9.89</v>
      </c>
      <c r="AJ47" s="123">
        <v>2.06</v>
      </c>
      <c r="AM47" s="123">
        <v>233.56395000000001</v>
      </c>
      <c r="AN47" s="123">
        <v>81.69</v>
      </c>
      <c r="AO47" s="123">
        <v>53.59</v>
      </c>
      <c r="AP47" s="123">
        <v>4571.83</v>
      </c>
      <c r="AQ47" s="123">
        <v>5784.29</v>
      </c>
      <c r="AS47" s="123">
        <v>3299.21</v>
      </c>
      <c r="AT47" s="123">
        <v>2020.11</v>
      </c>
      <c r="AU47" s="123">
        <v>3359.38</v>
      </c>
      <c r="AX47" s="123">
        <v>2530.46</v>
      </c>
      <c r="AY47" s="123">
        <v>1486.13</v>
      </c>
      <c r="AZ47" s="123">
        <v>2952.31</v>
      </c>
      <c r="BA47" s="123">
        <v>3869.03</v>
      </c>
      <c r="BC47" s="123">
        <v>4358.6970000000001</v>
      </c>
      <c r="BD47" s="123">
        <v>2859.027</v>
      </c>
      <c r="BO47" s="123">
        <v>74.968800000000002</v>
      </c>
      <c r="BP47" s="123">
        <v>61.26</v>
      </c>
      <c r="BQ47" s="123">
        <v>40.96</v>
      </c>
      <c r="CE47" s="123">
        <v>1830.4380000000001</v>
      </c>
      <c r="CF47" s="123">
        <v>1223.829</v>
      </c>
      <c r="CG47" s="123">
        <v>5.3230000000000004</v>
      </c>
      <c r="CH47" s="123">
        <v>3.27</v>
      </c>
      <c r="CI47" s="123">
        <v>2.19</v>
      </c>
      <c r="CJ47" s="123">
        <v>0.72</v>
      </c>
      <c r="CK47" s="123">
        <v>0.45</v>
      </c>
      <c r="CL47" s="123">
        <v>1.08</v>
      </c>
      <c r="CM47" s="123">
        <v>1.47</v>
      </c>
      <c r="CN47" s="123">
        <v>2.5499999999999998</v>
      </c>
      <c r="CO47" s="123">
        <v>722.4</v>
      </c>
      <c r="CP47" s="123">
        <v>51.75</v>
      </c>
      <c r="CQ47" s="123">
        <v>32.79</v>
      </c>
      <c r="CR47" s="123">
        <v>1693.49</v>
      </c>
      <c r="CS47" s="123">
        <v>2265.8000000000002</v>
      </c>
      <c r="CT47" s="123">
        <v>3735.55</v>
      </c>
      <c r="CU47" s="123">
        <v>1121.18</v>
      </c>
      <c r="CV47" s="123">
        <v>1898.36</v>
      </c>
      <c r="CW47" s="123">
        <v>1466.59</v>
      </c>
      <c r="CX47" s="123">
        <v>693.67</v>
      </c>
      <c r="CY47" s="123">
        <v>1503.18</v>
      </c>
      <c r="CZ47" s="123">
        <v>2596.16</v>
      </c>
      <c r="DA47" s="123">
        <v>22032.467000000001</v>
      </c>
      <c r="DB47" s="123">
        <v>13960.472</v>
      </c>
      <c r="DC47" s="123">
        <v>153.76300000000001</v>
      </c>
      <c r="DX47" s="123">
        <v>5.8</v>
      </c>
      <c r="DY47" s="123">
        <v>3.66</v>
      </c>
      <c r="DZ47" s="123">
        <v>1.39</v>
      </c>
      <c r="EA47" s="123">
        <v>10.46</v>
      </c>
      <c r="EB47" s="123">
        <v>0.9</v>
      </c>
      <c r="EC47" s="123">
        <v>2.14</v>
      </c>
      <c r="ED47" s="123">
        <v>2.2799999999999998</v>
      </c>
      <c r="EE47" s="123">
        <v>4.42</v>
      </c>
      <c r="EF47" s="123">
        <v>149.28609</v>
      </c>
      <c r="EG47" s="123">
        <v>45.32</v>
      </c>
      <c r="EH47" s="123">
        <v>2630.25</v>
      </c>
      <c r="EI47" s="123">
        <v>3320.79</v>
      </c>
      <c r="EJ47" s="123">
        <v>6288.19</v>
      </c>
      <c r="EK47" s="123">
        <v>1896.46</v>
      </c>
      <c r="EL47" s="123">
        <v>1939.72</v>
      </c>
      <c r="EM47" s="123">
        <v>2578.94</v>
      </c>
      <c r="EN47" s="123">
        <v>2223.8200000000002</v>
      </c>
      <c r="EO47" s="123">
        <v>1820.87</v>
      </c>
      <c r="EP47" s="123">
        <v>2313.86</v>
      </c>
      <c r="EQ47" s="123">
        <v>4061.35</v>
      </c>
      <c r="ER47" s="123">
        <v>3293.71</v>
      </c>
      <c r="ES47" s="123">
        <v>4.34</v>
      </c>
      <c r="ET47" s="123">
        <v>2.77</v>
      </c>
      <c r="EU47" s="123">
        <v>1.02</v>
      </c>
      <c r="EV47" s="123">
        <v>7.61</v>
      </c>
      <c r="EW47" s="123">
        <v>1.57</v>
      </c>
      <c r="EX47" s="123">
        <v>1.76</v>
      </c>
      <c r="EY47" s="123">
        <v>3.33</v>
      </c>
      <c r="EZ47" s="123">
        <v>166.35916</v>
      </c>
      <c r="FA47" s="123">
        <v>66.59</v>
      </c>
      <c r="FB47" s="123">
        <v>44.01</v>
      </c>
      <c r="FC47" s="123">
        <v>2892.01</v>
      </c>
      <c r="FD47" s="123">
        <v>3690.92</v>
      </c>
      <c r="FE47" s="123">
        <v>6767.01</v>
      </c>
      <c r="FF47" s="123">
        <v>2026.01</v>
      </c>
      <c r="FG47" s="123">
        <v>2093.1</v>
      </c>
      <c r="FH47" s="123">
        <v>2921.9</v>
      </c>
      <c r="FI47" s="123">
        <v>2461.46</v>
      </c>
      <c r="FJ47" s="123">
        <v>1867.45</v>
      </c>
      <c r="FK47" s="123">
        <v>2372.02</v>
      </c>
      <c r="FL47" s="123">
        <v>4132.3900000000003</v>
      </c>
      <c r="FM47" s="123">
        <v>3779.6480000000001</v>
      </c>
      <c r="FN47" s="123">
        <v>2498.348</v>
      </c>
      <c r="GA47" s="123">
        <v>135.58953</v>
      </c>
      <c r="GB47" s="123">
        <v>116</v>
      </c>
      <c r="GC47" s="123">
        <v>77.92</v>
      </c>
      <c r="GT47" s="123">
        <v>1740.0530000000001</v>
      </c>
      <c r="GU47" s="123">
        <v>1168.913</v>
      </c>
      <c r="GW47" s="123">
        <v>11.61</v>
      </c>
      <c r="GX47" s="123">
        <v>4.42</v>
      </c>
      <c r="GY47" s="123">
        <v>2.88</v>
      </c>
      <c r="GZ47" s="123">
        <v>1.21</v>
      </c>
      <c r="HA47" s="123">
        <v>7.76</v>
      </c>
      <c r="HB47" s="123">
        <v>0.77</v>
      </c>
      <c r="HC47" s="123">
        <v>7.18</v>
      </c>
      <c r="HD47" s="123">
        <v>1.54</v>
      </c>
      <c r="HE47" s="123">
        <v>1.67</v>
      </c>
      <c r="HF47" s="123">
        <v>3.21</v>
      </c>
      <c r="HG47" s="123">
        <v>9.2462999999999997</v>
      </c>
      <c r="HH47" s="123">
        <v>78.62</v>
      </c>
      <c r="HI47" s="123">
        <v>47.88</v>
      </c>
      <c r="HJ47" s="123">
        <v>3475.97</v>
      </c>
      <c r="HK47" s="123">
        <v>4530.38</v>
      </c>
      <c r="HL47" s="123">
        <v>9485.9699999999993</v>
      </c>
      <c r="HM47" s="123">
        <v>2440.1799999999998</v>
      </c>
      <c r="HN47" s="123">
        <v>1412.09</v>
      </c>
      <c r="HO47" s="123">
        <v>2421.56</v>
      </c>
      <c r="HP47" s="123">
        <v>3291.48</v>
      </c>
      <c r="HQ47" s="123">
        <v>2808.19</v>
      </c>
      <c r="HR47" s="123">
        <v>1824.87</v>
      </c>
      <c r="HS47" s="123">
        <v>1098.44</v>
      </c>
      <c r="HT47" s="123">
        <v>2266.02</v>
      </c>
      <c r="HU47" s="123">
        <v>2714.56</v>
      </c>
      <c r="HV47" s="123">
        <v>4531.6000000000004</v>
      </c>
      <c r="HW47" s="123">
        <v>193.108</v>
      </c>
      <c r="HX47" s="123">
        <v>117.60299999999999</v>
      </c>
      <c r="HY47" s="123">
        <v>1.3859999999999999</v>
      </c>
      <c r="HZ47" s="123">
        <v>21.4</v>
      </c>
      <c r="IA47" s="123">
        <v>14.09</v>
      </c>
      <c r="IB47" s="123">
        <v>5.39</v>
      </c>
      <c r="IC47" s="123">
        <v>3.5</v>
      </c>
      <c r="ID47" s="123">
        <v>1.24</v>
      </c>
      <c r="IE47" s="123">
        <v>9.34</v>
      </c>
      <c r="IF47" s="123">
        <v>0.79</v>
      </c>
      <c r="IG47" s="123">
        <v>7.32</v>
      </c>
      <c r="IH47" s="123">
        <v>8.6999999999999993</v>
      </c>
      <c r="II47" s="123">
        <v>1.88</v>
      </c>
      <c r="IJ47" s="123">
        <v>2.2599999999999998</v>
      </c>
      <c r="IK47" s="123">
        <v>4.1399999999999997</v>
      </c>
      <c r="IL47" s="123">
        <v>210.7</v>
      </c>
      <c r="IM47" s="123">
        <v>154.76</v>
      </c>
      <c r="IN47" s="123">
        <v>104.73</v>
      </c>
      <c r="IO47" s="123">
        <v>3312.36</v>
      </c>
      <c r="IP47" s="123">
        <v>8334.43</v>
      </c>
      <c r="IQ47" s="123">
        <v>10841.76</v>
      </c>
      <c r="IR47" s="123">
        <v>19241.830000000002</v>
      </c>
      <c r="IS47" s="123">
        <v>5781.92</v>
      </c>
      <c r="IT47" s="123">
        <v>2264.8000000000002</v>
      </c>
      <c r="IU47" s="123">
        <v>3366.28</v>
      </c>
      <c r="IV47" s="123">
        <v>5827.09</v>
      </c>
      <c r="IW47" s="123">
        <v>8741.74</v>
      </c>
      <c r="IX47" s="123">
        <v>7122.49</v>
      </c>
      <c r="IY47" s="123">
        <v>2028.32</v>
      </c>
      <c r="IZ47" s="123">
        <v>4359.91</v>
      </c>
      <c r="JA47" s="123">
        <v>2594.23</v>
      </c>
      <c r="JB47" s="123">
        <v>5086.93</v>
      </c>
      <c r="JC47" s="123">
        <v>6796.84</v>
      </c>
      <c r="JD47" s="123">
        <v>12420.29</v>
      </c>
      <c r="JE47" s="123">
        <v>2011.9010000000001</v>
      </c>
      <c r="JF47" s="123">
        <v>1361.4639999999999</v>
      </c>
      <c r="JG47" s="123">
        <v>57.707999999999998</v>
      </c>
    </row>
    <row r="48" spans="1:267">
      <c r="A48" s="123">
        <v>1960</v>
      </c>
      <c r="AC48" s="123">
        <v>15.98</v>
      </c>
      <c r="AD48" s="123">
        <v>5.58</v>
      </c>
      <c r="AE48" s="123">
        <v>3.52</v>
      </c>
      <c r="AF48" s="123">
        <v>1.18</v>
      </c>
      <c r="AG48" s="123">
        <v>10.26</v>
      </c>
      <c r="AH48" s="123">
        <v>0.73</v>
      </c>
      <c r="AI48" s="123">
        <v>10.4</v>
      </c>
      <c r="AJ48" s="123">
        <v>2.06</v>
      </c>
      <c r="AK48" s="123">
        <v>2.34</v>
      </c>
      <c r="AL48" s="123">
        <v>4.4000000000000004</v>
      </c>
      <c r="AM48" s="123">
        <v>245.22094999999999</v>
      </c>
      <c r="AN48" s="123">
        <v>84.22</v>
      </c>
      <c r="AO48" s="123">
        <v>55.25</v>
      </c>
      <c r="AP48" s="123">
        <v>4700.83</v>
      </c>
      <c r="AQ48" s="123">
        <v>5936</v>
      </c>
      <c r="AR48" s="123">
        <v>9968.64</v>
      </c>
      <c r="AS48" s="123">
        <v>3457.17</v>
      </c>
      <c r="AT48" s="123">
        <v>2190.35</v>
      </c>
      <c r="AU48" s="123">
        <v>3465.67</v>
      </c>
      <c r="AV48" s="123">
        <v>4927.84</v>
      </c>
      <c r="AW48" s="123">
        <v>4115.5200000000004</v>
      </c>
      <c r="AX48" s="123">
        <v>2692.45</v>
      </c>
      <c r="AY48" s="123">
        <v>1728.69</v>
      </c>
      <c r="AZ48" s="123">
        <v>3102.24</v>
      </c>
      <c r="BA48" s="123">
        <v>3964.08</v>
      </c>
      <c r="BB48" s="123">
        <v>6898.4</v>
      </c>
      <c r="BC48" s="123">
        <v>4438.7709999999997</v>
      </c>
      <c r="BD48" s="123">
        <v>2911.55</v>
      </c>
      <c r="BO48" s="123">
        <v>78.988110000000006</v>
      </c>
      <c r="BP48" s="123">
        <v>63.08</v>
      </c>
      <c r="BQ48" s="123">
        <v>42.16</v>
      </c>
      <c r="CE48" s="123">
        <v>1873.35</v>
      </c>
      <c r="CF48" s="123">
        <v>1252.27</v>
      </c>
      <c r="DX48" s="123">
        <v>6.54</v>
      </c>
      <c r="DY48" s="123">
        <v>4.1900000000000004</v>
      </c>
      <c r="DZ48" s="123">
        <v>1.56</v>
      </c>
      <c r="EA48" s="123">
        <v>11.33</v>
      </c>
      <c r="EB48" s="123">
        <v>1.04</v>
      </c>
      <c r="EC48" s="123">
        <v>2.35</v>
      </c>
      <c r="ED48" s="123">
        <v>2.62</v>
      </c>
      <c r="EE48" s="123">
        <v>4.97</v>
      </c>
      <c r="EF48" s="123">
        <v>157.29249999999999</v>
      </c>
      <c r="EG48" s="123">
        <v>46.47</v>
      </c>
      <c r="EH48" s="123">
        <v>3037.43</v>
      </c>
      <c r="EI48" s="123">
        <v>3891.31</v>
      </c>
      <c r="EJ48" s="123">
        <v>7261.66</v>
      </c>
      <c r="EK48" s="123">
        <v>2105.9499999999998</v>
      </c>
      <c r="EL48" s="123">
        <v>2183.56</v>
      </c>
      <c r="EM48" s="123">
        <v>3048.72</v>
      </c>
      <c r="EN48" s="123">
        <v>2568.0700000000002</v>
      </c>
      <c r="EO48" s="123">
        <v>1935.1</v>
      </c>
      <c r="EP48" s="123">
        <v>2502.13</v>
      </c>
      <c r="EQ48" s="123">
        <v>4323.0200000000004</v>
      </c>
      <c r="ER48" s="123">
        <v>3384.5819999999999</v>
      </c>
      <c r="ES48" s="123">
        <v>4.6399999999999997</v>
      </c>
      <c r="ET48" s="123">
        <v>2.92</v>
      </c>
      <c r="EU48" s="123">
        <v>1.06</v>
      </c>
      <c r="EV48" s="123">
        <v>8.07</v>
      </c>
      <c r="EW48" s="123">
        <v>1.71</v>
      </c>
      <c r="EX48" s="123">
        <v>1.86</v>
      </c>
      <c r="EY48" s="123">
        <v>3.58</v>
      </c>
      <c r="EZ48" s="123">
        <v>168.23955000000001</v>
      </c>
      <c r="FA48" s="123">
        <v>65.58</v>
      </c>
      <c r="FB48" s="123">
        <v>43.35</v>
      </c>
      <c r="FC48" s="123">
        <v>3039.86</v>
      </c>
      <c r="FD48" s="123">
        <v>3835.96</v>
      </c>
      <c r="FE48" s="123">
        <v>6949.41</v>
      </c>
      <c r="FF48" s="123">
        <v>2117.27</v>
      </c>
      <c r="FG48" s="123">
        <v>2243.7600000000002</v>
      </c>
      <c r="FH48" s="123">
        <v>3057.6</v>
      </c>
      <c r="FI48" s="123">
        <v>2605.46</v>
      </c>
      <c r="FJ48" s="123">
        <v>2013.59</v>
      </c>
      <c r="FK48" s="123">
        <v>2550.9499999999998</v>
      </c>
      <c r="FL48" s="123">
        <v>4139.79</v>
      </c>
      <c r="FM48" s="123">
        <v>3881.0349999999999</v>
      </c>
      <c r="FN48" s="123">
        <v>2565.364</v>
      </c>
      <c r="GA48" s="123">
        <v>147.14272</v>
      </c>
      <c r="GB48" s="123">
        <v>122.91</v>
      </c>
      <c r="GC48" s="123">
        <v>82.53</v>
      </c>
      <c r="GT48" s="123">
        <v>1782.914</v>
      </c>
      <c r="GU48" s="123">
        <v>1197.194</v>
      </c>
      <c r="GW48" s="123">
        <v>11.41</v>
      </c>
      <c r="GX48" s="123">
        <v>4.2699999999999996</v>
      </c>
      <c r="GY48" s="123">
        <v>2.71</v>
      </c>
      <c r="GZ48" s="123">
        <v>0.99</v>
      </c>
      <c r="HA48" s="123">
        <v>7.68</v>
      </c>
      <c r="HC48" s="123">
        <v>7.13</v>
      </c>
      <c r="HD48" s="123">
        <v>1.56</v>
      </c>
      <c r="HE48" s="123">
        <v>1.72</v>
      </c>
      <c r="HF48" s="123">
        <v>3.28</v>
      </c>
      <c r="HG48" s="123">
        <v>10.260350000000001</v>
      </c>
      <c r="HH48" s="123">
        <v>87.2</v>
      </c>
      <c r="HI48" s="123">
        <v>53.11</v>
      </c>
      <c r="HJ48" s="123">
        <v>3725.24</v>
      </c>
      <c r="HK48" s="123">
        <v>4730.82</v>
      </c>
      <c r="HL48" s="123">
        <v>8659.2900000000009</v>
      </c>
      <c r="HM48" s="123">
        <v>2677.09</v>
      </c>
      <c r="HN48" s="123">
        <v>1555.41</v>
      </c>
      <c r="HO48" s="123">
        <v>2719.66</v>
      </c>
      <c r="HP48" s="123">
        <v>3748.71</v>
      </c>
      <c r="HQ48" s="123">
        <v>3177.02</v>
      </c>
      <c r="HR48" s="123">
        <v>1989.38</v>
      </c>
      <c r="HS48" s="123">
        <v>1161.42</v>
      </c>
      <c r="HT48" s="123">
        <v>2449.87</v>
      </c>
      <c r="HU48" s="123">
        <v>2893.18</v>
      </c>
      <c r="HV48" s="123">
        <v>4915.4799999999996</v>
      </c>
      <c r="HW48" s="123">
        <v>193.20699999999999</v>
      </c>
      <c r="HX48" s="123">
        <v>117.663</v>
      </c>
      <c r="HY48" s="123">
        <v>1.448</v>
      </c>
      <c r="HZ48" s="123">
        <v>21.86</v>
      </c>
      <c r="IA48" s="123">
        <v>14.34</v>
      </c>
      <c r="IB48" s="123">
        <v>5.49</v>
      </c>
      <c r="IC48" s="123">
        <v>3.56</v>
      </c>
      <c r="ID48" s="123">
        <v>1.26</v>
      </c>
      <c r="IE48" s="123">
        <v>9.49</v>
      </c>
      <c r="IF48" s="123">
        <v>0.8</v>
      </c>
      <c r="IG48" s="123">
        <v>7.53</v>
      </c>
      <c r="IH48" s="123">
        <v>8.84</v>
      </c>
      <c r="II48" s="123">
        <v>1.93</v>
      </c>
      <c r="IJ48" s="123">
        <v>2.31</v>
      </c>
      <c r="IK48" s="123">
        <v>4.2300000000000004</v>
      </c>
      <c r="IL48" s="123">
        <v>216.45</v>
      </c>
      <c r="IM48" s="123">
        <v>155.06</v>
      </c>
      <c r="IN48" s="123">
        <v>104.38</v>
      </c>
      <c r="IO48" s="123">
        <v>3389.99</v>
      </c>
      <c r="IP48" s="123">
        <v>8516.08</v>
      </c>
      <c r="IQ48" s="123">
        <v>11055.74</v>
      </c>
      <c r="IR48" s="123">
        <v>19497.38</v>
      </c>
      <c r="IS48" s="123">
        <v>5887.09</v>
      </c>
      <c r="IT48" s="123">
        <v>2333.9299999999998</v>
      </c>
      <c r="IU48" s="123">
        <v>3428.53</v>
      </c>
      <c r="IV48" s="123">
        <v>5976.42</v>
      </c>
      <c r="IW48" s="123">
        <v>8945.33</v>
      </c>
      <c r="IX48" s="123">
        <v>7295.94</v>
      </c>
      <c r="IY48" s="123">
        <v>2094.8200000000002</v>
      </c>
      <c r="IZ48" s="123">
        <v>4446.04</v>
      </c>
      <c r="JA48" s="123">
        <v>2671.52</v>
      </c>
      <c r="JB48" s="123">
        <v>5160.84</v>
      </c>
      <c r="JC48" s="123">
        <v>7043.16</v>
      </c>
      <c r="JD48" s="123">
        <v>12607.16</v>
      </c>
      <c r="JE48" s="123">
        <v>2073.672</v>
      </c>
      <c r="JF48" s="123">
        <v>1395.9059999999999</v>
      </c>
      <c r="JG48" s="123">
        <v>59.985999999999997</v>
      </c>
    </row>
    <row r="49" spans="1:267">
      <c r="A49" s="123">
        <v>1961</v>
      </c>
      <c r="AC49" s="123">
        <v>16.16</v>
      </c>
      <c r="AD49" s="123">
        <v>5.61</v>
      </c>
      <c r="AE49" s="123">
        <v>3.5</v>
      </c>
      <c r="AF49" s="123">
        <v>1.17</v>
      </c>
      <c r="AG49" s="123">
        <v>10.42</v>
      </c>
      <c r="AH49" s="123">
        <v>0.72</v>
      </c>
      <c r="AI49" s="123">
        <v>10.56</v>
      </c>
      <c r="AJ49" s="123">
        <v>2.1</v>
      </c>
      <c r="AK49" s="123">
        <v>2.33</v>
      </c>
      <c r="AL49" s="123">
        <v>4.4400000000000004</v>
      </c>
      <c r="AM49" s="123">
        <v>244.34014999999999</v>
      </c>
      <c r="AN49" s="123">
        <v>81.94</v>
      </c>
      <c r="AO49" s="123">
        <v>53.75</v>
      </c>
      <c r="AP49" s="123">
        <v>4592.9799999999996</v>
      </c>
      <c r="AQ49" s="123">
        <v>5742.32</v>
      </c>
      <c r="AR49" s="123">
        <v>9580.92</v>
      </c>
      <c r="AS49" s="123">
        <v>3415.13</v>
      </c>
      <c r="AT49" s="123">
        <v>2162.64</v>
      </c>
      <c r="AU49" s="123">
        <v>3443.65</v>
      </c>
      <c r="AV49" s="123">
        <v>4782.67</v>
      </c>
      <c r="AW49" s="123">
        <v>4038.77</v>
      </c>
      <c r="AX49" s="123">
        <v>2648.71</v>
      </c>
      <c r="AY49" s="123">
        <v>1672.4</v>
      </c>
      <c r="AZ49" s="123">
        <v>3118.51</v>
      </c>
      <c r="BA49" s="123">
        <v>3895.13</v>
      </c>
      <c r="BB49" s="123">
        <v>6701.28</v>
      </c>
      <c r="BC49" s="123">
        <v>4546.2830000000004</v>
      </c>
      <c r="BD49" s="123">
        <v>2982.0709999999999</v>
      </c>
      <c r="BO49" s="123">
        <v>82.308409999999995</v>
      </c>
      <c r="BP49" s="123">
        <v>64.239999999999995</v>
      </c>
      <c r="BQ49" s="123">
        <v>42.93</v>
      </c>
      <c r="CE49" s="123">
        <v>1917.1</v>
      </c>
      <c r="CF49" s="123">
        <v>1281.33</v>
      </c>
      <c r="DE49" s="123">
        <v>28.14</v>
      </c>
      <c r="DF49" s="123">
        <v>19.39</v>
      </c>
      <c r="DG49" s="123">
        <v>12.45</v>
      </c>
      <c r="DI49" s="123">
        <v>8.75</v>
      </c>
      <c r="DJ49" s="123">
        <v>16.953600000000002</v>
      </c>
      <c r="DK49" s="123">
        <v>822.48</v>
      </c>
      <c r="DL49" s="123">
        <v>640.71</v>
      </c>
      <c r="DN49" s="123">
        <v>23148.79</v>
      </c>
      <c r="DO49" s="123">
        <v>40946.129999999997</v>
      </c>
      <c r="DQ49" s="123">
        <v>14394.09</v>
      </c>
      <c r="DS49" s="123">
        <v>11221.34</v>
      </c>
      <c r="DT49" s="123">
        <v>31903.5</v>
      </c>
      <c r="DU49" s="123">
        <v>17007.349999999999</v>
      </c>
      <c r="DV49" s="123">
        <v>26.460999999999999</v>
      </c>
      <c r="DW49" s="123">
        <v>20.613</v>
      </c>
      <c r="DX49" s="123">
        <v>6.56</v>
      </c>
      <c r="DY49" s="123">
        <v>4.1500000000000004</v>
      </c>
      <c r="DZ49" s="123">
        <v>1.49</v>
      </c>
      <c r="EA49" s="123">
        <v>11.44</v>
      </c>
      <c r="EB49" s="123">
        <v>0.99</v>
      </c>
      <c r="EC49" s="123">
        <v>2.41</v>
      </c>
      <c r="ED49" s="123">
        <v>2.66</v>
      </c>
      <c r="EE49" s="123">
        <v>5.07</v>
      </c>
      <c r="EF49" s="123">
        <v>164.47499999999999</v>
      </c>
      <c r="EG49" s="123">
        <v>47.28</v>
      </c>
      <c r="EH49" s="123">
        <v>3101.78</v>
      </c>
      <c r="EI49" s="123">
        <v>3923.75</v>
      </c>
      <c r="EJ49" s="123">
        <v>7038.23</v>
      </c>
      <c r="EK49" s="123">
        <v>2164.12</v>
      </c>
      <c r="EL49" s="123">
        <v>2279.81</v>
      </c>
      <c r="EM49" s="123">
        <v>3145.13</v>
      </c>
      <c r="EN49" s="123">
        <v>2664.4</v>
      </c>
      <c r="EO49" s="123">
        <v>2024.64</v>
      </c>
      <c r="EP49" s="123">
        <v>2617.73</v>
      </c>
      <c r="EQ49" s="123">
        <v>4243.8999999999996</v>
      </c>
      <c r="ER49" s="123">
        <v>3478.4659999999999</v>
      </c>
      <c r="ES49" s="123">
        <v>4.68</v>
      </c>
      <c r="ET49" s="123">
        <v>2.91</v>
      </c>
      <c r="EU49" s="123">
        <v>1</v>
      </c>
      <c r="EV49" s="123">
        <v>8.16</v>
      </c>
      <c r="EW49" s="123">
        <v>1.77</v>
      </c>
      <c r="EX49" s="123">
        <v>1.92</v>
      </c>
      <c r="EY49" s="123">
        <v>3.69</v>
      </c>
      <c r="EZ49" s="123">
        <v>172.99583000000001</v>
      </c>
      <c r="FA49" s="123">
        <v>65.59</v>
      </c>
      <c r="FB49" s="123">
        <v>43.36</v>
      </c>
      <c r="FC49" s="123">
        <v>3071.56</v>
      </c>
      <c r="FD49" s="123">
        <v>3821.42</v>
      </c>
      <c r="FE49" s="123">
        <v>6544.25</v>
      </c>
      <c r="FF49" s="123">
        <v>2139.96</v>
      </c>
      <c r="FG49" s="123">
        <v>2321.71</v>
      </c>
      <c r="FH49" s="123">
        <v>3140.71</v>
      </c>
      <c r="FI49" s="123">
        <v>2685.71</v>
      </c>
      <c r="FJ49" s="123">
        <v>2051.2199999999998</v>
      </c>
      <c r="FK49" s="123">
        <v>2640.41</v>
      </c>
      <c r="FL49" s="123">
        <v>4169.8</v>
      </c>
      <c r="FM49" s="123">
        <v>3990.0010000000002</v>
      </c>
      <c r="FN49" s="123">
        <v>2637.39</v>
      </c>
      <c r="GA49" s="123">
        <v>144.49511999999999</v>
      </c>
      <c r="GB49" s="123">
        <v>117.91</v>
      </c>
      <c r="GC49" s="123">
        <v>79.13</v>
      </c>
      <c r="GT49" s="123">
        <v>1826.145</v>
      </c>
      <c r="GU49" s="123">
        <v>1225.4849999999999</v>
      </c>
      <c r="GW49" s="123">
        <v>13.52</v>
      </c>
      <c r="GX49" s="123">
        <v>4.82</v>
      </c>
      <c r="GY49" s="123">
        <v>2.97</v>
      </c>
      <c r="GZ49" s="123">
        <v>1.01</v>
      </c>
      <c r="HA49" s="123">
        <v>8.9499999999999993</v>
      </c>
      <c r="HC49" s="123">
        <v>8.6999999999999993</v>
      </c>
      <c r="HD49" s="123">
        <v>1.85</v>
      </c>
      <c r="HE49" s="123">
        <v>1.96</v>
      </c>
      <c r="HF49" s="123">
        <v>3.81</v>
      </c>
      <c r="HG49" s="123">
        <v>9.3993000000000002</v>
      </c>
      <c r="HH49" s="123">
        <v>79.87</v>
      </c>
      <c r="HI49" s="123">
        <v>48.64</v>
      </c>
      <c r="HJ49" s="123">
        <v>3849.07</v>
      </c>
      <c r="HK49" s="123">
        <v>4737.6099999999997</v>
      </c>
      <c r="HL49" s="123">
        <v>8045.86</v>
      </c>
      <c r="HM49" s="123">
        <v>2858.19</v>
      </c>
      <c r="HN49" s="123">
        <v>1737.38</v>
      </c>
      <c r="HO49" s="123">
        <v>2960.54</v>
      </c>
      <c r="HP49" s="123">
        <v>3910.54</v>
      </c>
      <c r="HQ49" s="123">
        <v>3382.77</v>
      </c>
      <c r="HR49" s="123">
        <v>2159.7199999999998</v>
      </c>
      <c r="HS49" s="123">
        <v>1260.5999999999999</v>
      </c>
      <c r="HT49" s="123">
        <v>2853.32</v>
      </c>
      <c r="HU49" s="123">
        <v>3098.87</v>
      </c>
      <c r="HV49" s="123">
        <v>4617.08</v>
      </c>
      <c r="HW49" s="123">
        <v>193.24199999999999</v>
      </c>
      <c r="HX49" s="123">
        <v>117.684</v>
      </c>
      <c r="HY49" s="123">
        <v>1.64</v>
      </c>
      <c r="HZ49" s="123">
        <v>19.63</v>
      </c>
      <c r="IA49" s="123">
        <v>12.42</v>
      </c>
      <c r="IB49" s="123">
        <v>4.34</v>
      </c>
      <c r="IC49" s="123">
        <v>2.73</v>
      </c>
      <c r="ID49" s="123">
        <v>0.88</v>
      </c>
      <c r="IE49" s="123">
        <v>7.9</v>
      </c>
      <c r="IF49" s="123">
        <v>0.53</v>
      </c>
      <c r="IG49" s="123">
        <v>7.21</v>
      </c>
      <c r="IH49" s="123">
        <v>8.08</v>
      </c>
      <c r="II49" s="123">
        <v>1.61</v>
      </c>
      <c r="IJ49" s="123">
        <v>1.85</v>
      </c>
      <c r="IK49" s="123">
        <v>3.46</v>
      </c>
      <c r="IL49" s="123">
        <v>233</v>
      </c>
      <c r="IM49" s="123">
        <v>162.99</v>
      </c>
      <c r="IN49" s="123">
        <v>108.99</v>
      </c>
      <c r="IO49" s="123">
        <v>3200.01</v>
      </c>
      <c r="IP49" s="123">
        <v>7071.55</v>
      </c>
      <c r="IQ49" s="123">
        <v>8885.8700000000008</v>
      </c>
      <c r="IR49" s="123">
        <v>14311.44</v>
      </c>
      <c r="IS49" s="123">
        <v>5148.43</v>
      </c>
      <c r="IT49" s="123">
        <v>2351.1999999999998</v>
      </c>
      <c r="IU49" s="123">
        <v>3293.14</v>
      </c>
      <c r="IV49" s="123">
        <v>5257.22</v>
      </c>
      <c r="IW49" s="123">
        <v>7529.48</v>
      </c>
      <c r="IX49" s="123">
        <v>6267.11</v>
      </c>
      <c r="IY49" s="123">
        <v>2127.2199999999998</v>
      </c>
      <c r="IZ49" s="123">
        <v>4048.82</v>
      </c>
      <c r="JA49" s="123">
        <v>2661.12</v>
      </c>
      <c r="JB49" s="123">
        <v>4656.97</v>
      </c>
      <c r="JC49" s="123">
        <v>6082.34</v>
      </c>
      <c r="JD49" s="123">
        <v>10448.73</v>
      </c>
      <c r="JE49" s="123">
        <v>2137.875</v>
      </c>
      <c r="JF49" s="123">
        <v>1429.5730000000001</v>
      </c>
      <c r="JG49" s="123">
        <v>60.88</v>
      </c>
    </row>
    <row r="50" spans="1:267">
      <c r="A50" s="123">
        <v>1962</v>
      </c>
      <c r="AC50" s="123">
        <v>15.45</v>
      </c>
      <c r="AD50" s="123">
        <v>5.36</v>
      </c>
      <c r="AE50" s="123">
        <v>3.31</v>
      </c>
      <c r="AF50" s="123">
        <v>1.06</v>
      </c>
      <c r="AG50" s="123">
        <v>10</v>
      </c>
      <c r="AH50" s="123">
        <v>0.65</v>
      </c>
      <c r="AI50" s="123">
        <v>10.09</v>
      </c>
      <c r="AJ50" s="123">
        <v>2.0499999999999998</v>
      </c>
      <c r="AK50" s="123">
        <v>2.25</v>
      </c>
      <c r="AL50" s="123">
        <v>4.29</v>
      </c>
      <c r="AM50" s="123">
        <v>265.42495000000002</v>
      </c>
      <c r="AN50" s="123">
        <v>86.87</v>
      </c>
      <c r="AO50" s="123">
        <v>56.98</v>
      </c>
      <c r="AP50" s="123">
        <v>4654.2299999999996</v>
      </c>
      <c r="AQ50" s="123">
        <v>5754.73</v>
      </c>
      <c r="AR50" s="123">
        <v>9247.31</v>
      </c>
      <c r="AS50" s="123">
        <v>3473.5</v>
      </c>
      <c r="AT50" s="123">
        <v>2192.21</v>
      </c>
      <c r="AU50" s="123">
        <v>3553.73</v>
      </c>
      <c r="AV50" s="123">
        <v>4881.58</v>
      </c>
      <c r="AW50" s="123">
        <v>4143.8900000000003</v>
      </c>
      <c r="AX50" s="123">
        <v>2684.62</v>
      </c>
      <c r="AY50" s="123">
        <v>1671.52</v>
      </c>
      <c r="AZ50" s="123">
        <v>3246.69</v>
      </c>
      <c r="BA50" s="123">
        <v>3982.22</v>
      </c>
      <c r="BB50" s="123">
        <v>6671.53</v>
      </c>
      <c r="BC50" s="123">
        <v>4658.3419999999996</v>
      </c>
      <c r="BD50" s="123">
        <v>3055.5740000000001</v>
      </c>
      <c r="BO50" s="123">
        <v>85.453950000000006</v>
      </c>
      <c r="BP50" s="123">
        <v>64.95</v>
      </c>
      <c r="BQ50" s="123">
        <v>43.4</v>
      </c>
      <c r="CE50" s="123">
        <v>1968.931</v>
      </c>
      <c r="CF50" s="123">
        <v>1315.7819999999999</v>
      </c>
      <c r="DE50" s="123">
        <v>27.8</v>
      </c>
      <c r="DF50" s="123">
        <v>19.690000000000001</v>
      </c>
      <c r="DG50" s="123">
        <v>11.94</v>
      </c>
      <c r="DI50" s="123">
        <v>8.11</v>
      </c>
      <c r="DJ50" s="123">
        <v>19.141500000000001</v>
      </c>
      <c r="DK50" s="123">
        <v>910.01</v>
      </c>
      <c r="DL50" s="123">
        <v>708.88</v>
      </c>
      <c r="DN50" s="123">
        <v>25296.89</v>
      </c>
      <c r="DO50" s="123">
        <v>43469.42</v>
      </c>
      <c r="DQ50" s="123">
        <v>14757.93</v>
      </c>
      <c r="DS50" s="123">
        <v>11712.13</v>
      </c>
      <c r="DT50" s="123">
        <v>35835.86</v>
      </c>
      <c r="DU50" s="123">
        <v>18786.419999999998</v>
      </c>
      <c r="DV50" s="123">
        <v>27.001999999999999</v>
      </c>
      <c r="DW50" s="123">
        <v>21.033999999999999</v>
      </c>
      <c r="DX50" s="123">
        <v>6.43</v>
      </c>
      <c r="DY50" s="123">
        <v>4.08</v>
      </c>
      <c r="DZ50" s="123">
        <v>1.41</v>
      </c>
      <c r="EA50" s="123">
        <v>11.16</v>
      </c>
      <c r="EB50" s="123">
        <v>0.9</v>
      </c>
      <c r="EC50" s="123">
        <v>2.36</v>
      </c>
      <c r="ED50" s="123">
        <v>2.67</v>
      </c>
      <c r="EE50" s="123">
        <v>5.03</v>
      </c>
      <c r="EF50" s="123">
        <v>178.0325</v>
      </c>
      <c r="EG50" s="123">
        <v>49.78</v>
      </c>
      <c r="EH50" s="123">
        <v>3203.29</v>
      </c>
      <c r="EI50" s="123">
        <v>4061.29</v>
      </c>
      <c r="EJ50" s="123">
        <v>6999.74</v>
      </c>
      <c r="EK50" s="123">
        <v>2221.61</v>
      </c>
      <c r="EL50" s="123">
        <v>2345.29</v>
      </c>
      <c r="EM50" s="123">
        <v>3326.68</v>
      </c>
      <c r="EN50" s="123">
        <v>2781.46</v>
      </c>
      <c r="EO50" s="123">
        <v>2062.41</v>
      </c>
      <c r="EP50" s="123">
        <v>2719.41</v>
      </c>
      <c r="EQ50" s="123">
        <v>4501.49</v>
      </c>
      <c r="ER50" s="123">
        <v>3576.364</v>
      </c>
      <c r="ES50" s="123">
        <v>4.8899999999999997</v>
      </c>
      <c r="ET50" s="123">
        <v>3.05</v>
      </c>
      <c r="EU50" s="123">
        <v>1.02</v>
      </c>
      <c r="EV50" s="123">
        <v>8.51</v>
      </c>
      <c r="EW50" s="123">
        <v>1.84</v>
      </c>
      <c r="EX50" s="123">
        <v>2.0299999999999998</v>
      </c>
      <c r="EY50" s="123">
        <v>3.87</v>
      </c>
      <c r="EZ50" s="123">
        <v>173.27235999999999</v>
      </c>
      <c r="FA50" s="123">
        <v>63.89</v>
      </c>
      <c r="FB50" s="123">
        <v>42.23</v>
      </c>
      <c r="FC50" s="123">
        <v>3124.98</v>
      </c>
      <c r="FD50" s="123">
        <v>3902.43</v>
      </c>
      <c r="FE50" s="123">
        <v>6518.38</v>
      </c>
      <c r="FF50" s="123">
        <v>2174.38</v>
      </c>
      <c r="FG50" s="123">
        <v>2347.52</v>
      </c>
      <c r="FH50" s="123">
        <v>3248.44</v>
      </c>
      <c r="FI50" s="123">
        <v>2747.93</v>
      </c>
      <c r="FJ50" s="123">
        <v>2072.5300000000002</v>
      </c>
      <c r="FK50" s="123">
        <v>2694.96</v>
      </c>
      <c r="FL50" s="123">
        <v>4275.7700000000004</v>
      </c>
      <c r="FM50" s="123">
        <v>4102.8450000000003</v>
      </c>
      <c r="FN50" s="123">
        <v>2711.98</v>
      </c>
      <c r="GA50" s="123">
        <v>141.20567</v>
      </c>
      <c r="GB50" s="123">
        <v>112.6</v>
      </c>
      <c r="GC50" s="123">
        <v>75.52</v>
      </c>
      <c r="GT50" s="123">
        <v>1869.81</v>
      </c>
      <c r="GU50" s="123">
        <v>1254.03</v>
      </c>
      <c r="GW50" s="123">
        <v>13.19</v>
      </c>
      <c r="GX50" s="123">
        <v>4.76</v>
      </c>
      <c r="GY50" s="123">
        <v>2.87</v>
      </c>
      <c r="GZ50" s="123">
        <v>0.86</v>
      </c>
      <c r="HA50" s="123">
        <v>8.81</v>
      </c>
      <c r="HC50" s="123">
        <v>8.43</v>
      </c>
      <c r="HD50" s="123">
        <v>1.89</v>
      </c>
      <c r="HE50" s="123">
        <v>2.0099999999999998</v>
      </c>
      <c r="HF50" s="123">
        <v>3.9</v>
      </c>
      <c r="HG50" s="123">
        <v>10.02154</v>
      </c>
      <c r="HH50" s="123">
        <v>85.17</v>
      </c>
      <c r="HI50" s="123">
        <v>51.87</v>
      </c>
      <c r="HJ50" s="123">
        <v>4053.53</v>
      </c>
      <c r="HK50" s="123">
        <v>4892.28</v>
      </c>
      <c r="HL50" s="123">
        <v>7355.9</v>
      </c>
      <c r="HM50" s="123">
        <v>3002.27</v>
      </c>
      <c r="HN50" s="123">
        <v>1795.2</v>
      </c>
      <c r="HO50" s="123">
        <v>3214.79</v>
      </c>
      <c r="HP50" s="123">
        <v>4276.38</v>
      </c>
      <c r="HQ50" s="123">
        <v>3686.6</v>
      </c>
      <c r="HR50" s="123">
        <v>2246.87</v>
      </c>
      <c r="HS50" s="123">
        <v>1307.51</v>
      </c>
      <c r="HT50" s="123">
        <v>2957.62</v>
      </c>
      <c r="HU50" s="123">
        <v>3502.16</v>
      </c>
      <c r="HV50" s="123">
        <v>4976.1400000000003</v>
      </c>
      <c r="HW50" s="123">
        <v>193.214</v>
      </c>
      <c r="HX50" s="123">
        <v>117.667</v>
      </c>
      <c r="HY50" s="123">
        <v>1.593</v>
      </c>
      <c r="HZ50" s="123">
        <v>19.12</v>
      </c>
      <c r="IA50" s="123">
        <v>11.91</v>
      </c>
      <c r="IB50" s="123">
        <v>4</v>
      </c>
      <c r="IC50" s="123">
        <v>2.5</v>
      </c>
      <c r="ID50" s="123">
        <v>0.82</v>
      </c>
      <c r="IE50" s="123">
        <v>7.44</v>
      </c>
      <c r="IF50" s="123">
        <v>0.51</v>
      </c>
      <c r="IG50" s="123">
        <v>7.21</v>
      </c>
      <c r="IH50" s="123">
        <v>7.91</v>
      </c>
      <c r="II50" s="123">
        <v>1.5</v>
      </c>
      <c r="IJ50" s="123">
        <v>1.68</v>
      </c>
      <c r="IK50" s="123">
        <v>3.18</v>
      </c>
      <c r="IL50" s="123">
        <v>238.65</v>
      </c>
      <c r="IM50" s="123">
        <v>162.83000000000001</v>
      </c>
      <c r="IN50" s="123">
        <v>108.15</v>
      </c>
      <c r="IO50" s="123">
        <v>3113.82</v>
      </c>
      <c r="IP50" s="123">
        <v>6512.54</v>
      </c>
      <c r="IQ50" s="123">
        <v>8137.69</v>
      </c>
      <c r="IR50" s="123">
        <v>13374.66</v>
      </c>
      <c r="IS50" s="123">
        <v>4846.66</v>
      </c>
      <c r="IT50" s="123">
        <v>2349.36</v>
      </c>
      <c r="IU50" s="123">
        <v>3219.71</v>
      </c>
      <c r="IV50" s="123">
        <v>4887.38</v>
      </c>
      <c r="IW50" s="123">
        <v>6828.45</v>
      </c>
      <c r="IX50" s="123">
        <v>5750.08</v>
      </c>
      <c r="IY50" s="123">
        <v>2128.65</v>
      </c>
      <c r="IZ50" s="123">
        <v>3878.27</v>
      </c>
      <c r="JA50" s="123">
        <v>2643.44</v>
      </c>
      <c r="JB50" s="123">
        <v>4428.3500000000004</v>
      </c>
      <c r="JC50" s="123">
        <v>5568.51</v>
      </c>
      <c r="JD50" s="123">
        <v>9230.02</v>
      </c>
      <c r="JE50" s="123">
        <v>2206.5650000000001</v>
      </c>
      <c r="JF50" s="123">
        <v>1465.625</v>
      </c>
      <c r="JG50" s="123">
        <v>60.598999999999997</v>
      </c>
    </row>
    <row r="51" spans="1:267">
      <c r="A51" s="123">
        <v>1963</v>
      </c>
      <c r="AC51" s="123">
        <v>15.31</v>
      </c>
      <c r="AD51" s="123">
        <v>5.44</v>
      </c>
      <c r="AE51" s="123">
        <v>3.4</v>
      </c>
      <c r="AF51" s="123">
        <v>1.1200000000000001</v>
      </c>
      <c r="AG51" s="123">
        <v>10.029999999999999</v>
      </c>
      <c r="AH51" s="123">
        <v>0.7</v>
      </c>
      <c r="AI51" s="123">
        <v>9.8699999999999992</v>
      </c>
      <c r="AJ51" s="123">
        <v>2.04</v>
      </c>
      <c r="AK51" s="123">
        <v>2.2799999999999998</v>
      </c>
      <c r="AL51" s="123">
        <v>4.32</v>
      </c>
      <c r="AM51" s="123">
        <v>281.73604</v>
      </c>
      <c r="AN51" s="123">
        <v>89.96</v>
      </c>
      <c r="AO51" s="123">
        <v>59.01</v>
      </c>
      <c r="AP51" s="123">
        <v>4891.5</v>
      </c>
      <c r="AQ51" s="123">
        <v>6112.17</v>
      </c>
      <c r="AR51" s="123">
        <v>10082.709999999999</v>
      </c>
      <c r="AS51" s="123">
        <v>3609.68</v>
      </c>
      <c r="AT51" s="123">
        <v>2219.62</v>
      </c>
      <c r="AU51" s="123">
        <v>3670.83</v>
      </c>
      <c r="AV51" s="123">
        <v>5119.53</v>
      </c>
      <c r="AW51" s="123">
        <v>4314.7</v>
      </c>
      <c r="AX51" s="123">
        <v>2754</v>
      </c>
      <c r="AY51" s="123">
        <v>1653.64</v>
      </c>
      <c r="AZ51" s="123">
        <v>3337.37</v>
      </c>
      <c r="BA51" s="123">
        <v>4102.72</v>
      </c>
      <c r="BB51" s="123">
        <v>6918.38</v>
      </c>
      <c r="BC51" s="123">
        <v>4774.28</v>
      </c>
      <c r="BD51" s="123">
        <v>3131.623</v>
      </c>
      <c r="BO51" s="123">
        <v>88.774249999999995</v>
      </c>
      <c r="BP51" s="123">
        <v>65.73</v>
      </c>
      <c r="BQ51" s="123">
        <v>43.92</v>
      </c>
      <c r="CE51" s="123">
        <v>2021.4010000000001</v>
      </c>
      <c r="CF51" s="123">
        <v>1350.65</v>
      </c>
      <c r="DE51" s="123">
        <v>28.6</v>
      </c>
      <c r="DF51" s="123">
        <v>19.989999999999998</v>
      </c>
      <c r="DG51" s="123">
        <v>11.99</v>
      </c>
      <c r="DI51" s="123">
        <v>8.6199999999999992</v>
      </c>
      <c r="DJ51" s="123">
        <v>20.814299999999999</v>
      </c>
      <c r="DK51" s="123">
        <v>959.51</v>
      </c>
      <c r="DL51" s="123">
        <v>747.45</v>
      </c>
      <c r="DN51" s="123">
        <v>27443.43</v>
      </c>
      <c r="DO51" s="123">
        <v>46026.22</v>
      </c>
      <c r="DQ51" s="123">
        <v>16534.89</v>
      </c>
      <c r="DS51" s="123">
        <v>12640.29</v>
      </c>
      <c r="DT51" s="123">
        <v>38351.97</v>
      </c>
      <c r="DU51" s="123">
        <v>19667.88</v>
      </c>
      <c r="DV51" s="123">
        <v>27.847000000000001</v>
      </c>
      <c r="DW51" s="123">
        <v>21.693000000000001</v>
      </c>
      <c r="DX51" s="123">
        <v>6.25</v>
      </c>
      <c r="DY51" s="123">
        <v>4.01</v>
      </c>
      <c r="DZ51" s="123">
        <v>1.44</v>
      </c>
      <c r="EA51" s="123">
        <v>10.63</v>
      </c>
      <c r="EB51" s="123">
        <v>0.95</v>
      </c>
      <c r="EC51" s="123">
        <v>2.2400000000000002</v>
      </c>
      <c r="ED51" s="123">
        <v>2.57</v>
      </c>
      <c r="EE51" s="123">
        <v>4.8099999999999996</v>
      </c>
      <c r="EF51" s="123">
        <v>193.2475</v>
      </c>
      <c r="EG51" s="123">
        <v>52.54</v>
      </c>
      <c r="EH51" s="123">
        <v>3284.36</v>
      </c>
      <c r="EI51" s="123">
        <v>4212.2</v>
      </c>
      <c r="EJ51" s="123">
        <v>7567.71</v>
      </c>
      <c r="EK51" s="123">
        <v>2233.15</v>
      </c>
      <c r="EL51" s="123">
        <v>2356.52</v>
      </c>
      <c r="EM51" s="123">
        <v>3373.33</v>
      </c>
      <c r="EN51" s="123">
        <v>2808.43</v>
      </c>
      <c r="EO51" s="123">
        <v>2061.27</v>
      </c>
      <c r="EP51" s="123">
        <v>2745.31</v>
      </c>
      <c r="EQ51" s="123">
        <v>4700.87</v>
      </c>
      <c r="ER51" s="123">
        <v>3678.23</v>
      </c>
      <c r="ES51" s="123">
        <v>4.47</v>
      </c>
      <c r="ET51" s="123">
        <v>2.77</v>
      </c>
      <c r="EU51" s="123">
        <v>0.88</v>
      </c>
      <c r="EV51" s="123">
        <v>7.75</v>
      </c>
      <c r="EW51" s="123">
        <v>1.7</v>
      </c>
      <c r="EX51" s="123">
        <v>1.89</v>
      </c>
      <c r="EY51" s="123">
        <v>3.59</v>
      </c>
      <c r="EZ51" s="123">
        <v>194.565</v>
      </c>
      <c r="FA51" s="123">
        <v>69.760000000000005</v>
      </c>
      <c r="FB51" s="123">
        <v>46.11</v>
      </c>
      <c r="FC51" s="123">
        <v>3120.01</v>
      </c>
      <c r="FD51" s="123">
        <v>3869.28</v>
      </c>
      <c r="FE51" s="123">
        <v>6140.63</v>
      </c>
      <c r="FF51" s="123">
        <v>2163.62</v>
      </c>
      <c r="FG51" s="123">
        <v>2370.7399999999998</v>
      </c>
      <c r="FH51" s="123">
        <v>3301.44</v>
      </c>
      <c r="FI51" s="123">
        <v>2784.38</v>
      </c>
      <c r="FJ51" s="123">
        <v>2082.94</v>
      </c>
      <c r="FK51" s="123">
        <v>2750.56</v>
      </c>
      <c r="FL51" s="123">
        <v>4287.43</v>
      </c>
      <c r="FM51" s="123">
        <v>4219.7209999999995</v>
      </c>
      <c r="FN51" s="123">
        <v>2789.2359999999999</v>
      </c>
      <c r="FP51" s="123">
        <v>10.36</v>
      </c>
      <c r="FQ51" s="123">
        <v>3.35</v>
      </c>
      <c r="FR51" s="123">
        <v>2.0299999999999998</v>
      </c>
      <c r="FS51" s="123">
        <v>0.62</v>
      </c>
      <c r="FT51" s="123">
        <v>6.51</v>
      </c>
      <c r="FU51" s="123">
        <v>0.37</v>
      </c>
      <c r="FW51" s="123">
        <v>7.01</v>
      </c>
      <c r="FX51" s="123">
        <v>1.32</v>
      </c>
      <c r="FY51" s="123">
        <v>1.41</v>
      </c>
      <c r="FZ51" s="123">
        <v>2.73</v>
      </c>
      <c r="GA51" s="123">
        <v>148.90779000000001</v>
      </c>
      <c r="GB51" s="123">
        <v>116.01</v>
      </c>
      <c r="GC51" s="123">
        <v>77.760000000000005</v>
      </c>
      <c r="GE51" s="123">
        <v>3885.74</v>
      </c>
      <c r="GF51" s="123">
        <v>4702.63</v>
      </c>
      <c r="GG51" s="123">
        <v>7208.73</v>
      </c>
      <c r="GH51" s="123">
        <v>3020.43</v>
      </c>
      <c r="GJ51" s="123">
        <v>2033.82</v>
      </c>
      <c r="GK51" s="123">
        <v>3068.84</v>
      </c>
      <c r="GL51" s="123">
        <v>4076.11</v>
      </c>
      <c r="GM51" s="123">
        <v>3516.51</v>
      </c>
      <c r="GO51" s="123">
        <v>2404.1999999999998</v>
      </c>
      <c r="GP51" s="123">
        <v>1351.2</v>
      </c>
      <c r="GQ51" s="123">
        <v>2802.4</v>
      </c>
      <c r="GR51" s="123">
        <v>3363.93</v>
      </c>
      <c r="GS51" s="123">
        <v>5316.74</v>
      </c>
      <c r="GT51" s="123">
        <v>1915.001</v>
      </c>
      <c r="GU51" s="123">
        <v>1283.5609999999999</v>
      </c>
      <c r="GV51" s="123">
        <v>9.4440000000000008</v>
      </c>
      <c r="GW51" s="123">
        <v>11.54</v>
      </c>
      <c r="GX51" s="123">
        <v>3.97</v>
      </c>
      <c r="GY51" s="123">
        <v>2.33</v>
      </c>
      <c r="GZ51" s="123">
        <v>0.71</v>
      </c>
      <c r="HA51" s="123">
        <v>7.59</v>
      </c>
      <c r="HC51" s="123">
        <v>7.58</v>
      </c>
      <c r="HD51" s="123">
        <v>1.63</v>
      </c>
      <c r="HE51" s="123">
        <v>1.63</v>
      </c>
      <c r="HF51" s="123">
        <v>3.26</v>
      </c>
      <c r="HG51" s="123">
        <v>10.71242</v>
      </c>
      <c r="HH51" s="123">
        <v>91.37</v>
      </c>
      <c r="HI51" s="123">
        <v>55.64</v>
      </c>
      <c r="HJ51" s="123">
        <v>3625.26</v>
      </c>
      <c r="HK51" s="123">
        <v>4265.88</v>
      </c>
      <c r="HL51" s="123">
        <v>6462.63</v>
      </c>
      <c r="HM51" s="123">
        <v>2773.48</v>
      </c>
      <c r="HN51" s="123">
        <v>1730.32</v>
      </c>
      <c r="HO51" s="123">
        <v>2984.64</v>
      </c>
      <c r="HP51" s="123">
        <v>3716.7</v>
      </c>
      <c r="HQ51" s="123">
        <v>3310</v>
      </c>
      <c r="HR51" s="123">
        <v>2109.31</v>
      </c>
      <c r="HS51" s="123">
        <v>1263.71</v>
      </c>
      <c r="HT51" s="123">
        <v>2841.3</v>
      </c>
      <c r="HU51" s="123">
        <v>3157.27</v>
      </c>
      <c r="HV51" s="123">
        <v>4743.0600000000004</v>
      </c>
      <c r="HW51" s="123">
        <v>192.51900000000001</v>
      </c>
      <c r="HX51" s="123">
        <v>117.244</v>
      </c>
      <c r="HY51" s="123">
        <v>1.5640000000000001</v>
      </c>
      <c r="HZ51" s="123">
        <v>18.97</v>
      </c>
      <c r="IA51" s="123">
        <v>11.78</v>
      </c>
      <c r="IB51" s="123">
        <v>3.93</v>
      </c>
      <c r="IC51" s="123">
        <v>2.4500000000000002</v>
      </c>
      <c r="ID51" s="123">
        <v>0.81</v>
      </c>
      <c r="IE51" s="123">
        <v>7.33</v>
      </c>
      <c r="IF51" s="123">
        <v>0.5</v>
      </c>
      <c r="IG51" s="123">
        <v>7.18</v>
      </c>
      <c r="IH51" s="123">
        <v>7.86</v>
      </c>
      <c r="II51" s="123">
        <v>1.48</v>
      </c>
      <c r="IJ51" s="123">
        <v>1.64</v>
      </c>
      <c r="IK51" s="123">
        <v>3.11</v>
      </c>
      <c r="IL51" s="123">
        <v>246.7</v>
      </c>
      <c r="IM51" s="123">
        <v>164.51</v>
      </c>
      <c r="IN51" s="123">
        <v>107.95</v>
      </c>
      <c r="IO51" s="123">
        <v>3120.06</v>
      </c>
      <c r="IP51" s="123">
        <v>6457.52</v>
      </c>
      <c r="IQ51" s="123">
        <v>8061.19</v>
      </c>
      <c r="IR51" s="123">
        <v>13332.44</v>
      </c>
      <c r="IS51" s="123">
        <v>4826.7</v>
      </c>
      <c r="IT51" s="123">
        <v>2362.7199999999998</v>
      </c>
      <c r="IU51" s="123">
        <v>3232.38</v>
      </c>
      <c r="IV51" s="123">
        <v>4853.8500000000004</v>
      </c>
      <c r="IW51" s="123">
        <v>6743.37</v>
      </c>
      <c r="IX51" s="123">
        <v>5693.64</v>
      </c>
      <c r="IY51" s="123">
        <v>2128.66</v>
      </c>
      <c r="IZ51" s="123">
        <v>3877.41</v>
      </c>
      <c r="JA51" s="123">
        <v>2657.56</v>
      </c>
      <c r="JB51" s="123">
        <v>4406.1899999999996</v>
      </c>
      <c r="JC51" s="123">
        <v>5517.97</v>
      </c>
      <c r="JD51" s="123">
        <v>9070.08</v>
      </c>
      <c r="JE51" s="123">
        <v>2285.2150000000001</v>
      </c>
      <c r="JF51" s="123">
        <v>1499.568</v>
      </c>
      <c r="JG51" s="123">
        <v>62.646000000000001</v>
      </c>
    </row>
    <row r="52" spans="1:267">
      <c r="A52" s="123">
        <v>1964</v>
      </c>
      <c r="AC52" s="123">
        <v>14.95</v>
      </c>
      <c r="AD52" s="123">
        <v>5.32</v>
      </c>
      <c r="AE52" s="123">
        <v>3.29</v>
      </c>
      <c r="AF52" s="123">
        <v>1.0900000000000001</v>
      </c>
      <c r="AG52" s="123">
        <v>9.8699999999999992</v>
      </c>
      <c r="AH52" s="123">
        <v>0.68</v>
      </c>
      <c r="AI52" s="123">
        <v>9.6300000000000008</v>
      </c>
      <c r="AJ52" s="123">
        <v>2.0299999999999998</v>
      </c>
      <c r="AK52" s="123">
        <v>2.2000000000000002</v>
      </c>
      <c r="AL52" s="123">
        <v>4.2300000000000004</v>
      </c>
      <c r="AM52" s="123">
        <v>305.60288000000003</v>
      </c>
      <c r="AN52" s="123">
        <v>95.18</v>
      </c>
      <c r="AO52" s="123">
        <v>62.43</v>
      </c>
      <c r="AP52" s="123">
        <v>5062.99</v>
      </c>
      <c r="AQ52" s="123">
        <v>6265.52</v>
      </c>
      <c r="AR52" s="123">
        <v>10352.18</v>
      </c>
      <c r="AS52" s="123">
        <v>3757.13</v>
      </c>
      <c r="AT52" s="123">
        <v>2291.2800000000002</v>
      </c>
      <c r="AU52" s="123">
        <v>3860.46</v>
      </c>
      <c r="AV52" s="123">
        <v>5243.86</v>
      </c>
      <c r="AW52" s="123">
        <v>4475.3</v>
      </c>
      <c r="AX52" s="123">
        <v>2845.62</v>
      </c>
      <c r="AY52" s="123">
        <v>1659.34</v>
      </c>
      <c r="AZ52" s="123">
        <v>3562.61</v>
      </c>
      <c r="BA52" s="123">
        <v>4358.68</v>
      </c>
      <c r="BB52" s="123">
        <v>7216.82</v>
      </c>
      <c r="BC52" s="123">
        <v>4895.0339999999997</v>
      </c>
      <c r="BD52" s="123">
        <v>3210.8290000000002</v>
      </c>
      <c r="BF52" s="123">
        <v>4.6100000000000003</v>
      </c>
      <c r="BG52" s="123">
        <v>2.9</v>
      </c>
      <c r="BH52" s="123">
        <v>0.95</v>
      </c>
      <c r="BI52" s="123">
        <v>7.74</v>
      </c>
      <c r="BJ52" s="123">
        <v>0.6</v>
      </c>
      <c r="BL52" s="123">
        <v>1.71</v>
      </c>
      <c r="BM52" s="123">
        <v>1.95</v>
      </c>
      <c r="BN52" s="123">
        <v>3.66</v>
      </c>
      <c r="BO52" s="123">
        <v>88.42474</v>
      </c>
      <c r="BP52" s="123">
        <v>63.96</v>
      </c>
      <c r="BQ52" s="123">
        <v>42.73</v>
      </c>
      <c r="BR52" s="123">
        <v>2947.42</v>
      </c>
      <c r="BS52" s="123">
        <v>3711.34</v>
      </c>
      <c r="BT52" s="123">
        <v>6088.07</v>
      </c>
      <c r="BU52" s="123">
        <v>1981.01</v>
      </c>
      <c r="BW52" s="123">
        <v>2183.4899999999998</v>
      </c>
      <c r="BX52" s="123">
        <v>3117.16</v>
      </c>
      <c r="BY52" s="123">
        <v>2598.4499999999998</v>
      </c>
      <c r="CB52" s="123">
        <v>1880.34</v>
      </c>
      <c r="CC52" s="123">
        <v>2535.0300000000002</v>
      </c>
      <c r="CD52" s="123">
        <v>4136.29</v>
      </c>
      <c r="CE52" s="123">
        <v>2069.511</v>
      </c>
      <c r="CF52" s="123">
        <v>1382.596</v>
      </c>
      <c r="CG52" s="123">
        <v>6.0129999999999999</v>
      </c>
      <c r="DE52" s="123">
        <v>27.39</v>
      </c>
      <c r="DF52" s="123">
        <v>19.510000000000002</v>
      </c>
      <c r="DG52" s="123">
        <v>12.23</v>
      </c>
      <c r="DI52" s="123">
        <v>7.87</v>
      </c>
      <c r="DJ52" s="123">
        <v>22.9512</v>
      </c>
      <c r="DK52" s="123">
        <v>1024.05</v>
      </c>
      <c r="DL52" s="123">
        <v>797.72</v>
      </c>
      <c r="DN52" s="123">
        <v>28045.91</v>
      </c>
      <c r="DO52" s="123">
        <v>50085.67</v>
      </c>
      <c r="DQ52" s="123">
        <v>16127.23</v>
      </c>
      <c r="DS52" s="123">
        <v>12357.6</v>
      </c>
      <c r="DT52" s="123">
        <v>39964.6</v>
      </c>
      <c r="DU52" s="123">
        <v>19422.68</v>
      </c>
      <c r="DV52" s="123">
        <v>28.771000000000001</v>
      </c>
      <c r="DW52" s="123">
        <v>22.411999999999999</v>
      </c>
      <c r="DX52" s="123">
        <v>5.41</v>
      </c>
      <c r="DY52" s="123">
        <v>3.47</v>
      </c>
      <c r="DZ52" s="123">
        <v>1.23</v>
      </c>
      <c r="EA52" s="123">
        <v>9.11</v>
      </c>
      <c r="EB52" s="123">
        <v>0.8</v>
      </c>
      <c r="EC52" s="123">
        <v>1.94</v>
      </c>
      <c r="ED52" s="123">
        <v>2.2400000000000002</v>
      </c>
      <c r="EE52" s="123">
        <v>4.18</v>
      </c>
      <c r="EF52" s="123">
        <v>237.745</v>
      </c>
      <c r="EG52" s="123">
        <v>62.81</v>
      </c>
      <c r="EH52" s="123">
        <v>3397.42</v>
      </c>
      <c r="EI52" s="123">
        <v>4361.8</v>
      </c>
      <c r="EJ52" s="123">
        <v>7730.67</v>
      </c>
      <c r="EK52" s="123">
        <v>2287.9</v>
      </c>
      <c r="EL52" s="123">
        <v>2433.0500000000002</v>
      </c>
      <c r="EM52" s="123">
        <v>3519.58</v>
      </c>
      <c r="EN52" s="123">
        <v>2915.95</v>
      </c>
      <c r="EO52" s="123">
        <v>2128.44</v>
      </c>
      <c r="EP52" s="123">
        <v>2849.17</v>
      </c>
      <c r="EQ52" s="123">
        <v>4845.1899999999996</v>
      </c>
      <c r="ER52" s="123">
        <v>3784.857</v>
      </c>
      <c r="ES52" s="123">
        <v>4.34</v>
      </c>
      <c r="ET52" s="123">
        <v>2.67</v>
      </c>
      <c r="EU52" s="123">
        <v>0.83</v>
      </c>
      <c r="EV52" s="123">
        <v>7.5</v>
      </c>
      <c r="EW52" s="123">
        <v>1.66</v>
      </c>
      <c r="EX52" s="123">
        <v>1.84</v>
      </c>
      <c r="EY52" s="123">
        <v>3.5</v>
      </c>
      <c r="EZ52" s="123">
        <v>215.3475</v>
      </c>
      <c r="FA52" s="123">
        <v>75.05</v>
      </c>
      <c r="FB52" s="123">
        <v>49.61</v>
      </c>
      <c r="FC52" s="123">
        <v>3255.32</v>
      </c>
      <c r="FD52" s="123">
        <v>4013.54</v>
      </c>
      <c r="FE52" s="123">
        <v>6247.37</v>
      </c>
      <c r="FF52" s="123">
        <v>2251.7600000000002</v>
      </c>
      <c r="FG52" s="123">
        <v>2497.1</v>
      </c>
      <c r="FH52" s="123">
        <v>3455.09</v>
      </c>
      <c r="FI52" s="123">
        <v>2922.87</v>
      </c>
      <c r="FJ52" s="123">
        <v>2188.62</v>
      </c>
      <c r="FK52" s="123">
        <v>2903.63</v>
      </c>
      <c r="FL52" s="123">
        <v>4539.54</v>
      </c>
      <c r="FM52" s="123">
        <v>4340.7920000000004</v>
      </c>
      <c r="FN52" s="123">
        <v>2869.2629999999999</v>
      </c>
      <c r="GA52" s="123">
        <v>168.48402999999999</v>
      </c>
      <c r="GB52" s="123">
        <v>128.18</v>
      </c>
      <c r="GC52" s="123">
        <v>85.86</v>
      </c>
      <c r="GT52" s="123">
        <v>1962.2539999999999</v>
      </c>
      <c r="GU52" s="123">
        <v>1314.434</v>
      </c>
      <c r="HZ52" s="123">
        <v>18.98</v>
      </c>
      <c r="IA52" s="123">
        <v>11.64</v>
      </c>
      <c r="IB52" s="123">
        <v>3.75</v>
      </c>
      <c r="IC52" s="123">
        <v>2.31</v>
      </c>
      <c r="ID52" s="123">
        <v>0.73</v>
      </c>
      <c r="IE52" s="123">
        <v>7.14</v>
      </c>
      <c r="IF52" s="123">
        <v>0.44</v>
      </c>
      <c r="IG52" s="123">
        <v>7.34</v>
      </c>
      <c r="IH52" s="123">
        <v>7.89</v>
      </c>
      <c r="II52" s="123">
        <v>1.44</v>
      </c>
      <c r="IJ52" s="123">
        <v>1.58</v>
      </c>
      <c r="IK52" s="123">
        <v>3.01</v>
      </c>
      <c r="IL52" s="123">
        <v>251.6</v>
      </c>
      <c r="IM52" s="123">
        <v>164.47</v>
      </c>
      <c r="IN52" s="123">
        <v>106.62</v>
      </c>
      <c r="IO52" s="123">
        <v>3121.6</v>
      </c>
      <c r="IP52" s="123">
        <v>6167.12</v>
      </c>
      <c r="IQ52" s="123">
        <v>7602.42</v>
      </c>
      <c r="IR52" s="123">
        <v>12087.02</v>
      </c>
      <c r="IS52" s="123">
        <v>4694.5600000000004</v>
      </c>
      <c r="IT52" s="123">
        <v>2414.9</v>
      </c>
      <c r="IU52" s="123">
        <v>3243.58</v>
      </c>
      <c r="IV52" s="123">
        <v>4731.82</v>
      </c>
      <c r="IW52" s="123">
        <v>6481.27</v>
      </c>
      <c r="IX52" s="123">
        <v>5509.35</v>
      </c>
      <c r="IY52" s="123">
        <v>2177.3200000000002</v>
      </c>
      <c r="IZ52" s="123">
        <v>3828.29</v>
      </c>
      <c r="JA52" s="123">
        <v>2702.7</v>
      </c>
      <c r="JB52" s="123">
        <v>4331.93</v>
      </c>
      <c r="JC52" s="123">
        <v>5324.34</v>
      </c>
      <c r="JD52" s="123">
        <v>8830.59</v>
      </c>
      <c r="JE52" s="123">
        <v>2359.7629999999999</v>
      </c>
      <c r="JF52" s="123">
        <v>1529.75</v>
      </c>
      <c r="JG52" s="123">
        <v>61.406999999999996</v>
      </c>
    </row>
    <row r="53" spans="1:267">
      <c r="A53" s="123">
        <v>1965</v>
      </c>
      <c r="AD53" s="123">
        <v>5.8</v>
      </c>
      <c r="AE53" s="123">
        <v>3.62</v>
      </c>
      <c r="AF53" s="123">
        <v>1.19</v>
      </c>
      <c r="AG53" s="123">
        <v>10.58</v>
      </c>
      <c r="AH53" s="123">
        <v>0.73</v>
      </c>
      <c r="AJ53" s="123">
        <v>2.1800000000000002</v>
      </c>
      <c r="AK53" s="123">
        <v>2.4300000000000002</v>
      </c>
      <c r="AL53" s="123">
        <v>4.6100000000000003</v>
      </c>
      <c r="AM53" s="123">
        <v>307.41741999999999</v>
      </c>
      <c r="AN53" s="123">
        <v>93.38</v>
      </c>
      <c r="AO53" s="123">
        <v>61.25</v>
      </c>
      <c r="AP53" s="123">
        <v>5413.69</v>
      </c>
      <c r="AQ53" s="123">
        <v>6761.39</v>
      </c>
      <c r="AR53" s="123">
        <v>11079.96</v>
      </c>
      <c r="AS53" s="123">
        <v>3952.11</v>
      </c>
      <c r="AU53" s="123">
        <v>4065.99</v>
      </c>
      <c r="AV53" s="123">
        <v>5681.75</v>
      </c>
      <c r="AW53" s="123">
        <v>4784.1000000000004</v>
      </c>
      <c r="AZ53" s="123">
        <v>3696.34</v>
      </c>
      <c r="BA53" s="123">
        <v>4609.3599999999997</v>
      </c>
      <c r="BB53" s="123">
        <v>7699</v>
      </c>
      <c r="BC53" s="123">
        <v>5018.8819999999996</v>
      </c>
      <c r="BD53" s="123">
        <v>3292.0650000000001</v>
      </c>
      <c r="BF53" s="123">
        <v>4.55</v>
      </c>
      <c r="BG53" s="123">
        <v>2.88</v>
      </c>
      <c r="BH53" s="123">
        <v>1.01</v>
      </c>
      <c r="BI53" s="123">
        <v>7.62</v>
      </c>
      <c r="BJ53" s="123">
        <v>0.64</v>
      </c>
      <c r="BL53" s="123">
        <v>1.66</v>
      </c>
      <c r="BM53" s="123">
        <v>1.87</v>
      </c>
      <c r="BN53" s="123">
        <v>3.54</v>
      </c>
      <c r="BO53" s="123">
        <v>104.16135</v>
      </c>
      <c r="BP53" s="123">
        <v>73.489999999999995</v>
      </c>
      <c r="BQ53" s="123">
        <v>49.09</v>
      </c>
      <c r="BR53" s="123">
        <v>3340.11</v>
      </c>
      <c r="BS53" s="123">
        <v>4235.8599999999997</v>
      </c>
      <c r="BT53" s="123">
        <v>7423.86</v>
      </c>
      <c r="BU53" s="123">
        <v>2240.15</v>
      </c>
      <c r="BW53" s="123">
        <v>2444.36</v>
      </c>
      <c r="BX53" s="123">
        <v>3438.85</v>
      </c>
      <c r="BY53" s="123">
        <v>2886.36</v>
      </c>
      <c r="CB53" s="123">
        <v>2111.88</v>
      </c>
      <c r="CC53" s="123">
        <v>2832.49</v>
      </c>
      <c r="CD53" s="123">
        <v>4725.0600000000004</v>
      </c>
      <c r="CE53" s="123">
        <v>2121.9810000000002</v>
      </c>
      <c r="CF53" s="123">
        <v>1417.444</v>
      </c>
      <c r="CG53" s="123">
        <v>7.242</v>
      </c>
      <c r="DE53" s="123">
        <v>27.15</v>
      </c>
      <c r="DF53" s="123">
        <v>19.28</v>
      </c>
      <c r="DG53" s="123">
        <v>11.77</v>
      </c>
      <c r="DI53" s="123">
        <v>7.86</v>
      </c>
      <c r="DJ53" s="123">
        <v>25.776599999999998</v>
      </c>
      <c r="DK53" s="123">
        <v>1125.33</v>
      </c>
      <c r="DL53" s="123">
        <v>876.62</v>
      </c>
      <c r="DN53" s="123">
        <v>30549.99</v>
      </c>
      <c r="DO53" s="123">
        <v>52957.96</v>
      </c>
      <c r="DQ53" s="123">
        <v>17700.330000000002</v>
      </c>
      <c r="DS53" s="123">
        <v>13244.01</v>
      </c>
      <c r="DT53" s="123">
        <v>43399.65</v>
      </c>
      <c r="DU53" s="123">
        <v>20738.59</v>
      </c>
      <c r="DV53" s="123">
        <v>29.405000000000001</v>
      </c>
      <c r="DW53" s="123">
        <v>22.905999999999999</v>
      </c>
      <c r="DX53" s="123">
        <v>5.9</v>
      </c>
      <c r="DY53" s="123">
        <v>3.84</v>
      </c>
      <c r="DZ53" s="123">
        <v>1.41</v>
      </c>
      <c r="EB53" s="123">
        <v>0.9</v>
      </c>
      <c r="EC53" s="123">
        <v>2.0699999999999998</v>
      </c>
      <c r="ED53" s="123">
        <v>2.4300000000000002</v>
      </c>
      <c r="EE53" s="123">
        <v>4.5</v>
      </c>
      <c r="EF53" s="123">
        <v>241.01750000000001</v>
      </c>
      <c r="EG53" s="123">
        <v>61.87</v>
      </c>
      <c r="EH53" s="123">
        <v>3651.61</v>
      </c>
      <c r="EI53" s="123">
        <v>4746.91</v>
      </c>
      <c r="EJ53" s="123">
        <v>8695.2900000000009</v>
      </c>
      <c r="EL53" s="123">
        <v>2556.3000000000002</v>
      </c>
      <c r="EM53" s="123">
        <v>3759.81</v>
      </c>
      <c r="EN53" s="123">
        <v>3091.2</v>
      </c>
      <c r="EO53" s="123">
        <v>2200.37</v>
      </c>
      <c r="EP53" s="123">
        <v>3027.37</v>
      </c>
      <c r="EQ53" s="123">
        <v>5500.37</v>
      </c>
      <c r="ER53" s="123">
        <v>3895.2730000000001</v>
      </c>
      <c r="ES53" s="123">
        <v>4.24</v>
      </c>
      <c r="ET53" s="123">
        <v>2.65</v>
      </c>
      <c r="EU53" s="123">
        <v>0.86</v>
      </c>
      <c r="EW53" s="123">
        <v>1.59</v>
      </c>
      <c r="EX53" s="123">
        <v>1.78</v>
      </c>
      <c r="EY53" s="123">
        <v>3.37</v>
      </c>
      <c r="EZ53" s="123">
        <v>249.17750000000001</v>
      </c>
      <c r="FA53" s="123">
        <v>84.4</v>
      </c>
      <c r="FB53" s="123">
        <v>55.79</v>
      </c>
      <c r="FC53" s="123">
        <v>3576.49</v>
      </c>
      <c r="FD53" s="123">
        <v>4468.82</v>
      </c>
      <c r="FE53" s="123">
        <v>7299.58</v>
      </c>
      <c r="FG53" s="123">
        <v>2684.16</v>
      </c>
      <c r="FH53" s="123">
        <v>3761.13</v>
      </c>
      <c r="FI53" s="123">
        <v>3162.81</v>
      </c>
      <c r="FJ53" s="123">
        <v>2331.02</v>
      </c>
      <c r="FK53" s="123">
        <v>3116.82</v>
      </c>
      <c r="FL53" s="123">
        <v>5039.18</v>
      </c>
      <c r="FM53" s="123">
        <v>4466.2280000000001</v>
      </c>
      <c r="FN53" s="123">
        <v>2952.1770000000001</v>
      </c>
      <c r="GA53" s="123">
        <v>235.02161000000001</v>
      </c>
      <c r="GB53" s="123">
        <v>174.52</v>
      </c>
      <c r="GC53" s="123">
        <v>116.84</v>
      </c>
      <c r="GT53" s="123">
        <v>2011.5640000000001</v>
      </c>
      <c r="GU53" s="123">
        <v>1346.644</v>
      </c>
      <c r="HZ53" s="123">
        <v>19.059999999999999</v>
      </c>
      <c r="IA53" s="123">
        <v>11.71</v>
      </c>
      <c r="IB53" s="123">
        <v>3.74</v>
      </c>
      <c r="IC53" s="123">
        <v>2.29</v>
      </c>
      <c r="ID53" s="123">
        <v>0.72</v>
      </c>
      <c r="IE53" s="123">
        <v>7.17</v>
      </c>
      <c r="IF53" s="123">
        <v>0.43</v>
      </c>
      <c r="IG53" s="123">
        <v>7.35</v>
      </c>
      <c r="IH53" s="123">
        <v>7.97</v>
      </c>
      <c r="II53" s="123">
        <v>1.46</v>
      </c>
      <c r="IJ53" s="123">
        <v>1.57</v>
      </c>
      <c r="IK53" s="123">
        <v>3.02</v>
      </c>
      <c r="IL53" s="123">
        <v>272.95</v>
      </c>
      <c r="IM53" s="123">
        <v>174.19</v>
      </c>
      <c r="IN53" s="123">
        <v>111.55</v>
      </c>
      <c r="IO53" s="123">
        <v>3319.28</v>
      </c>
      <c r="IP53" s="123">
        <v>6516.4</v>
      </c>
      <c r="IQ53" s="123">
        <v>7963.54</v>
      </c>
      <c r="IR53" s="123">
        <v>12471.71</v>
      </c>
      <c r="IS53" s="123">
        <v>4998.4399999999996</v>
      </c>
      <c r="IT53" s="123">
        <v>2559.83</v>
      </c>
      <c r="IU53" s="123">
        <v>3469.3</v>
      </c>
      <c r="IV53" s="123">
        <v>5069.26</v>
      </c>
      <c r="IW53" s="123">
        <v>6836.5</v>
      </c>
      <c r="IX53" s="123">
        <v>5854.7</v>
      </c>
      <c r="IY53" s="123">
        <v>2295.19</v>
      </c>
      <c r="IZ53" s="123">
        <v>4078.72</v>
      </c>
      <c r="JA53" s="123">
        <v>2878.06</v>
      </c>
      <c r="JB53" s="123">
        <v>4625.91</v>
      </c>
      <c r="JC53" s="123">
        <v>5661.29</v>
      </c>
      <c r="JD53" s="123">
        <v>8990.85</v>
      </c>
      <c r="JE53" s="123">
        <v>2446.864</v>
      </c>
      <c r="JF53" s="123">
        <v>1566.9469999999999</v>
      </c>
      <c r="JG53" s="123">
        <v>63.238</v>
      </c>
    </row>
    <row r="54" spans="1:267">
      <c r="A54" s="123">
        <v>1966</v>
      </c>
      <c r="AD54" s="123">
        <v>4.97</v>
      </c>
      <c r="AE54" s="123">
        <v>3.04</v>
      </c>
      <c r="AF54" s="123">
        <v>0.94</v>
      </c>
      <c r="AG54" s="123">
        <v>9.2799999999999994</v>
      </c>
      <c r="AH54" s="123">
        <v>0.56000000000000005</v>
      </c>
      <c r="AJ54" s="123">
        <v>1.93</v>
      </c>
      <c r="AK54" s="123">
        <v>2.1</v>
      </c>
      <c r="AL54" s="123">
        <v>4.03</v>
      </c>
      <c r="AM54" s="123">
        <v>352.82736</v>
      </c>
      <c r="AN54" s="123">
        <v>104.07</v>
      </c>
      <c r="AO54" s="123">
        <v>68.260000000000005</v>
      </c>
      <c r="AP54" s="123">
        <v>5169.75</v>
      </c>
      <c r="AQ54" s="123">
        <v>6321.29</v>
      </c>
      <c r="AR54" s="123">
        <v>9745.2099999999991</v>
      </c>
      <c r="AS54" s="123">
        <v>3864.69</v>
      </c>
      <c r="AU54" s="123">
        <v>4018.21</v>
      </c>
      <c r="AV54" s="123">
        <v>5465.31</v>
      </c>
      <c r="AW54" s="123">
        <v>4661.37</v>
      </c>
      <c r="AZ54" s="123">
        <v>3657.78</v>
      </c>
      <c r="BA54" s="123">
        <v>4597.93</v>
      </c>
      <c r="BB54" s="123">
        <v>7094.06</v>
      </c>
      <c r="BC54" s="123">
        <v>5168.6130000000003</v>
      </c>
      <c r="BD54" s="123">
        <v>3390.28</v>
      </c>
      <c r="BE54" s="123">
        <v>10.09</v>
      </c>
      <c r="BF54" s="123">
        <v>4.5999999999999996</v>
      </c>
      <c r="BG54" s="123">
        <v>2.93</v>
      </c>
      <c r="BH54" s="123">
        <v>1.02</v>
      </c>
      <c r="BI54" s="123">
        <v>7.77</v>
      </c>
      <c r="BJ54" s="123">
        <v>0.65</v>
      </c>
      <c r="BK54" s="123">
        <v>5.5</v>
      </c>
      <c r="BL54" s="123">
        <v>1.66</v>
      </c>
      <c r="BM54" s="123">
        <v>1.91</v>
      </c>
      <c r="BN54" s="123">
        <v>3.57</v>
      </c>
      <c r="BO54" s="123">
        <v>118.28395</v>
      </c>
      <c r="BP54" s="123">
        <v>81.58</v>
      </c>
      <c r="BQ54" s="123">
        <v>54.41</v>
      </c>
      <c r="BR54" s="123">
        <v>3750.61</v>
      </c>
      <c r="BS54" s="123">
        <v>4785.72</v>
      </c>
      <c r="BT54" s="123">
        <v>8358.74</v>
      </c>
      <c r="BU54" s="123">
        <v>2537.17</v>
      </c>
      <c r="BV54" s="123">
        <v>1120.8499999999999</v>
      </c>
      <c r="BW54" s="123">
        <v>2715.49</v>
      </c>
      <c r="BX54" s="123">
        <v>3892.47</v>
      </c>
      <c r="BY54" s="123">
        <v>3238.59</v>
      </c>
      <c r="BZ54" s="123">
        <v>1646.8</v>
      </c>
      <c r="CA54" s="123">
        <v>452.24</v>
      </c>
      <c r="CB54" s="123">
        <v>2341.13</v>
      </c>
      <c r="CC54" s="123">
        <v>3130.75</v>
      </c>
      <c r="CD54" s="123">
        <v>5392.3</v>
      </c>
      <c r="CE54" s="123">
        <v>2174.009</v>
      </c>
      <c r="CF54" s="123">
        <v>1449.8689999999999</v>
      </c>
      <c r="CG54" s="123">
        <v>8.9039999999999999</v>
      </c>
      <c r="DE54" s="123">
        <v>24.54</v>
      </c>
      <c r="DF54" s="123">
        <v>17.29</v>
      </c>
      <c r="DG54" s="123">
        <v>10.4</v>
      </c>
      <c r="DI54" s="123">
        <v>7.25</v>
      </c>
      <c r="DJ54" s="123">
        <v>29.303249999999998</v>
      </c>
      <c r="DK54" s="123">
        <v>1252.78</v>
      </c>
      <c r="DL54" s="123">
        <v>975.9</v>
      </c>
      <c r="DN54" s="123">
        <v>30738.06</v>
      </c>
      <c r="DO54" s="123">
        <v>52124.24</v>
      </c>
      <c r="DQ54" s="123">
        <v>18163.3</v>
      </c>
      <c r="DS54" s="123">
        <v>13521.37</v>
      </c>
      <c r="DT54" s="123">
        <v>43312.81</v>
      </c>
      <c r="DU54" s="123">
        <v>21012.13</v>
      </c>
      <c r="DV54" s="123">
        <v>30.027000000000001</v>
      </c>
      <c r="DW54" s="123">
        <v>23.390999999999998</v>
      </c>
      <c r="DX54" s="123">
        <v>5.19</v>
      </c>
      <c r="DY54" s="123">
        <v>3.27</v>
      </c>
      <c r="DZ54" s="123">
        <v>1.08</v>
      </c>
      <c r="EB54" s="123">
        <v>0.66</v>
      </c>
      <c r="EC54" s="123">
        <v>1.91</v>
      </c>
      <c r="ED54" s="123">
        <v>2.2000000000000002</v>
      </c>
      <c r="EE54" s="123">
        <v>4.1100000000000003</v>
      </c>
      <c r="EF54" s="123">
        <v>276.84500000000003</v>
      </c>
      <c r="EG54" s="123">
        <v>67.2</v>
      </c>
      <c r="EH54" s="123">
        <v>3484.25</v>
      </c>
      <c r="EI54" s="123">
        <v>4399.46</v>
      </c>
      <c r="EJ54" s="123">
        <v>7231.91</v>
      </c>
      <c r="EL54" s="123">
        <v>2569.04</v>
      </c>
      <c r="EM54" s="123">
        <v>3691.35</v>
      </c>
      <c r="EN54" s="123">
        <v>3067.84</v>
      </c>
      <c r="EO54" s="123">
        <v>2214.5100000000002</v>
      </c>
      <c r="EP54" s="123">
        <v>3012.67</v>
      </c>
      <c r="EQ54" s="123">
        <v>5117.66</v>
      </c>
      <c r="ER54" s="123">
        <v>4119.9530000000004</v>
      </c>
      <c r="ES54" s="123">
        <v>4.1500000000000004</v>
      </c>
      <c r="ET54" s="123">
        <v>2.5499999999999998</v>
      </c>
      <c r="EU54" s="123">
        <v>0.81</v>
      </c>
      <c r="EW54" s="123">
        <v>1.6</v>
      </c>
      <c r="EX54" s="123">
        <v>1.74</v>
      </c>
      <c r="EY54" s="123">
        <v>3.33</v>
      </c>
      <c r="EZ54" s="123">
        <v>260.0575</v>
      </c>
      <c r="FA54" s="123">
        <v>85.61</v>
      </c>
      <c r="FB54" s="123">
        <v>56.59</v>
      </c>
      <c r="FC54" s="123">
        <v>3551.81</v>
      </c>
      <c r="FD54" s="123">
        <v>4370.93</v>
      </c>
      <c r="FE54" s="123">
        <v>6975.82</v>
      </c>
      <c r="FG54" s="123">
        <v>2732.69</v>
      </c>
      <c r="FH54" s="123">
        <v>3719.71</v>
      </c>
      <c r="FI54" s="123">
        <v>3171.37</v>
      </c>
      <c r="FJ54" s="123">
        <v>2399.09</v>
      </c>
      <c r="FK54" s="123">
        <v>3140.49</v>
      </c>
      <c r="FL54" s="123">
        <v>4923.2</v>
      </c>
      <c r="FM54" s="123">
        <v>4595.6469999999999</v>
      </c>
      <c r="FN54" s="123">
        <v>3037.723</v>
      </c>
      <c r="GA54" s="123">
        <v>274.31662</v>
      </c>
      <c r="GB54" s="123">
        <v>198.94</v>
      </c>
      <c r="GC54" s="123">
        <v>133.05000000000001</v>
      </c>
      <c r="GT54" s="123">
        <v>2061.8319999999999</v>
      </c>
      <c r="GU54" s="123">
        <v>1378.912</v>
      </c>
      <c r="HZ54" s="123">
        <v>18.75</v>
      </c>
      <c r="IA54" s="123">
        <v>11.5</v>
      </c>
      <c r="IB54" s="123">
        <v>3.71</v>
      </c>
      <c r="IC54" s="123">
        <v>2.2799999999999998</v>
      </c>
      <c r="ID54" s="123">
        <v>0.73</v>
      </c>
      <c r="IE54" s="123">
        <v>7.06</v>
      </c>
      <c r="IF54" s="123">
        <v>0.44</v>
      </c>
      <c r="IG54" s="123">
        <v>7.26</v>
      </c>
      <c r="IH54" s="123">
        <v>7.79</v>
      </c>
      <c r="II54" s="123">
        <v>1.43</v>
      </c>
      <c r="IJ54" s="123">
        <v>1.55</v>
      </c>
      <c r="IK54" s="123">
        <v>2.98</v>
      </c>
      <c r="IL54" s="123">
        <v>282.45</v>
      </c>
      <c r="IM54" s="123">
        <v>175</v>
      </c>
      <c r="IN54" s="123">
        <v>111.37</v>
      </c>
      <c r="IO54" s="123">
        <v>3281.75</v>
      </c>
      <c r="IP54" s="123">
        <v>6489.1</v>
      </c>
      <c r="IQ54" s="123">
        <v>7978.97</v>
      </c>
      <c r="IR54" s="123">
        <v>12739.95</v>
      </c>
      <c r="IS54" s="123">
        <v>4942.58</v>
      </c>
      <c r="IT54" s="123">
        <v>2539.75</v>
      </c>
      <c r="IU54" s="123">
        <v>3407.42</v>
      </c>
      <c r="IV54" s="123">
        <v>4999.2299999999996</v>
      </c>
      <c r="IW54" s="123">
        <v>6788.73</v>
      </c>
      <c r="IX54" s="123">
        <v>5794.57</v>
      </c>
      <c r="IY54" s="123">
        <v>2278.4699999999998</v>
      </c>
      <c r="IZ54" s="123">
        <v>4023.76</v>
      </c>
      <c r="JA54" s="123">
        <v>2832.1</v>
      </c>
      <c r="JB54" s="123">
        <v>4552.83</v>
      </c>
      <c r="JC54" s="123">
        <v>5624.74</v>
      </c>
      <c r="JD54" s="123">
        <v>9213.82</v>
      </c>
      <c r="JE54" s="123">
        <v>2536.1779999999999</v>
      </c>
      <c r="JF54" s="123">
        <v>1614.037</v>
      </c>
      <c r="JG54" s="123">
        <v>70.661000000000001</v>
      </c>
    </row>
    <row r="55" spans="1:267">
      <c r="A55" s="123">
        <v>1967</v>
      </c>
      <c r="AD55" s="123">
        <v>5.09</v>
      </c>
      <c r="AE55" s="123">
        <v>3.14</v>
      </c>
      <c r="AF55" s="123">
        <v>0.99</v>
      </c>
      <c r="AG55" s="123">
        <v>9.43</v>
      </c>
      <c r="AH55" s="123">
        <v>0.6</v>
      </c>
      <c r="AJ55" s="123">
        <v>1.95</v>
      </c>
      <c r="AK55" s="123">
        <v>2.15</v>
      </c>
      <c r="AL55" s="123">
        <v>4.0999999999999996</v>
      </c>
      <c r="AM55" s="123">
        <v>375.69434999999999</v>
      </c>
      <c r="AN55" s="123">
        <v>107.58</v>
      </c>
      <c r="AO55" s="123">
        <v>70.56</v>
      </c>
      <c r="AP55" s="123">
        <v>5480.1</v>
      </c>
      <c r="AQ55" s="123">
        <v>6760.3</v>
      </c>
      <c r="AR55" s="123">
        <v>10651.27</v>
      </c>
      <c r="AS55" s="123">
        <v>4057.75</v>
      </c>
      <c r="AU55" s="123">
        <v>4199.8999999999996</v>
      </c>
      <c r="AV55" s="123">
        <v>5787.56</v>
      </c>
      <c r="AW55" s="123">
        <v>4905.53</v>
      </c>
      <c r="AZ55" s="123">
        <v>3839.31</v>
      </c>
      <c r="BA55" s="123">
        <v>4806.54</v>
      </c>
      <c r="BB55" s="123">
        <v>7876.19</v>
      </c>
      <c r="BC55" s="123">
        <v>5324.125</v>
      </c>
      <c r="BD55" s="123">
        <v>3492.2849999999999</v>
      </c>
      <c r="BE55" s="123">
        <v>10.66</v>
      </c>
      <c r="BF55" s="123">
        <v>4.76</v>
      </c>
      <c r="BG55" s="123">
        <v>3.06</v>
      </c>
      <c r="BH55" s="123">
        <v>1.1200000000000001</v>
      </c>
      <c r="BI55" s="123">
        <v>8.1</v>
      </c>
      <c r="BJ55" s="123">
        <v>0.72</v>
      </c>
      <c r="BK55" s="123">
        <v>5.89</v>
      </c>
      <c r="BL55" s="123">
        <v>1.7</v>
      </c>
      <c r="BM55" s="123">
        <v>1.94</v>
      </c>
      <c r="BN55" s="123">
        <v>3.65</v>
      </c>
      <c r="BO55" s="123">
        <v>124.2212</v>
      </c>
      <c r="BP55" s="123">
        <v>83.42</v>
      </c>
      <c r="BQ55" s="123">
        <v>55.54</v>
      </c>
      <c r="BR55" s="123">
        <v>3974.24</v>
      </c>
      <c r="BS55" s="123">
        <v>5108.34</v>
      </c>
      <c r="BT55" s="123">
        <v>9321.76</v>
      </c>
      <c r="BU55" s="123">
        <v>2701.9</v>
      </c>
      <c r="BV55" s="123">
        <v>1228.5999999999999</v>
      </c>
      <c r="BW55" s="123">
        <v>2840.14</v>
      </c>
      <c r="BX55" s="123">
        <v>4054.99</v>
      </c>
      <c r="BY55" s="123">
        <v>3380.08</v>
      </c>
      <c r="BZ55" s="123">
        <v>1777.73</v>
      </c>
      <c r="CA55" s="123">
        <v>523.04</v>
      </c>
      <c r="CB55" s="123">
        <v>2479.1799999999998</v>
      </c>
      <c r="CC55" s="123">
        <v>3239.08</v>
      </c>
      <c r="CD55" s="123">
        <v>5695.91</v>
      </c>
      <c r="CE55" s="123">
        <v>2236.482</v>
      </c>
      <c r="CF55" s="123">
        <v>1489.1220000000001</v>
      </c>
      <c r="CG55" s="123">
        <v>9.6349999999999998</v>
      </c>
      <c r="DE55" s="123">
        <v>22.21</v>
      </c>
      <c r="DF55" s="123">
        <v>18.399999999999999</v>
      </c>
      <c r="DG55" s="123">
        <v>11.16</v>
      </c>
      <c r="DI55" s="123">
        <v>3.81</v>
      </c>
      <c r="DJ55" s="123">
        <v>33.78105</v>
      </c>
      <c r="DK55" s="123">
        <v>1412.61</v>
      </c>
      <c r="DL55" s="123">
        <v>1100.4100000000001</v>
      </c>
      <c r="DN55" s="123">
        <v>31367.919999999998</v>
      </c>
      <c r="DO55" s="123">
        <v>63072.29</v>
      </c>
      <c r="DQ55" s="123">
        <v>10761.45</v>
      </c>
      <c r="DS55" s="123">
        <v>15184.96</v>
      </c>
      <c r="DT55" s="123">
        <v>51974.39</v>
      </c>
      <c r="DU55" s="123">
        <v>23108.5</v>
      </c>
      <c r="DV55" s="123">
        <v>30.699000000000002</v>
      </c>
      <c r="DW55" s="123">
        <v>23.914000000000001</v>
      </c>
      <c r="DX55" s="123">
        <v>5.27</v>
      </c>
      <c r="DY55" s="123">
        <v>3.34</v>
      </c>
      <c r="DZ55" s="123">
        <v>1.08</v>
      </c>
      <c r="EB55" s="123">
        <v>0.65</v>
      </c>
      <c r="EC55" s="123">
        <v>1.92</v>
      </c>
      <c r="ED55" s="123">
        <v>2.2599999999999998</v>
      </c>
      <c r="EE55" s="123">
        <v>4.1900000000000004</v>
      </c>
      <c r="EF55" s="123">
        <v>286.23750000000001</v>
      </c>
      <c r="EG55" s="123">
        <v>67.62</v>
      </c>
      <c r="EH55" s="123">
        <v>3563.36</v>
      </c>
      <c r="EI55" s="123">
        <v>4523.46</v>
      </c>
      <c r="EJ55" s="123">
        <v>7301.71</v>
      </c>
      <c r="EL55" s="123">
        <v>2603.2600000000002</v>
      </c>
      <c r="EM55" s="123">
        <v>3828.9</v>
      </c>
      <c r="EN55" s="123">
        <v>3147.99</v>
      </c>
      <c r="EO55" s="123">
        <v>2227.8200000000002</v>
      </c>
      <c r="EP55" s="123">
        <v>3083.53</v>
      </c>
      <c r="EQ55" s="123">
        <v>5312.11</v>
      </c>
      <c r="ER55" s="123">
        <v>4232.7790000000005</v>
      </c>
      <c r="ES55" s="123">
        <v>4.0999999999999996</v>
      </c>
      <c r="ET55" s="123">
        <v>2.56</v>
      </c>
      <c r="EU55" s="123">
        <v>0.82</v>
      </c>
      <c r="EW55" s="123">
        <v>1.54</v>
      </c>
      <c r="EX55" s="123">
        <v>1.74</v>
      </c>
      <c r="EY55" s="123">
        <v>3.28</v>
      </c>
      <c r="EZ55" s="123">
        <v>264.8175</v>
      </c>
      <c r="FA55" s="123">
        <v>84.7</v>
      </c>
      <c r="FB55" s="123">
        <v>55.99</v>
      </c>
      <c r="FC55" s="123">
        <v>3470.29</v>
      </c>
      <c r="FD55" s="123">
        <v>4332.04</v>
      </c>
      <c r="FE55" s="123">
        <v>6941.06</v>
      </c>
      <c r="FG55" s="123">
        <v>2608.5300000000002</v>
      </c>
      <c r="FH55" s="123">
        <v>3679.78</v>
      </c>
      <c r="FI55" s="123">
        <v>3084.64</v>
      </c>
      <c r="FJ55" s="123">
        <v>2269.6999999999998</v>
      </c>
      <c r="FK55" s="123">
        <v>3052.12</v>
      </c>
      <c r="FL55" s="123">
        <v>4967.76</v>
      </c>
      <c r="FM55" s="123">
        <v>4729.759</v>
      </c>
      <c r="FN55" s="123">
        <v>3126.3710000000001</v>
      </c>
      <c r="GA55" s="123">
        <v>299.01634000000001</v>
      </c>
      <c r="GB55" s="123">
        <v>211.6</v>
      </c>
      <c r="GC55" s="123">
        <v>141.37</v>
      </c>
      <c r="GT55" s="123">
        <v>2115.1329999999998</v>
      </c>
      <c r="GU55" s="123">
        <v>1413.133</v>
      </c>
      <c r="HZ55" s="123">
        <v>19.010000000000002</v>
      </c>
      <c r="IA55" s="123">
        <v>11.72</v>
      </c>
      <c r="IB55" s="123">
        <v>3.84</v>
      </c>
      <c r="IC55" s="123">
        <v>2.39</v>
      </c>
      <c r="ID55" s="123">
        <v>0.77</v>
      </c>
      <c r="IE55" s="123">
        <v>7.24</v>
      </c>
      <c r="IF55" s="123">
        <v>0.47</v>
      </c>
      <c r="IG55" s="123">
        <v>7.29</v>
      </c>
      <c r="IH55" s="123">
        <v>7.87</v>
      </c>
      <c r="II55" s="123">
        <v>1.45</v>
      </c>
      <c r="IJ55" s="123">
        <v>1.62</v>
      </c>
      <c r="IK55" s="123">
        <v>3.07</v>
      </c>
      <c r="IL55" s="123">
        <v>303.35000000000002</v>
      </c>
      <c r="IM55" s="123">
        <v>182.35</v>
      </c>
      <c r="IN55" s="123">
        <v>115.33</v>
      </c>
      <c r="IO55" s="123">
        <v>3466.18</v>
      </c>
      <c r="IP55" s="123">
        <v>7010.18</v>
      </c>
      <c r="IQ55" s="123">
        <v>8731.2800000000007</v>
      </c>
      <c r="IR55" s="123">
        <v>14127.74</v>
      </c>
      <c r="IS55" s="123">
        <v>5278.87</v>
      </c>
      <c r="IT55" s="123">
        <v>2659.1</v>
      </c>
      <c r="IU55" s="123">
        <v>3589.03</v>
      </c>
      <c r="IV55" s="123">
        <v>5289.09</v>
      </c>
      <c r="IW55" s="123">
        <v>7382.16</v>
      </c>
      <c r="IX55" s="123">
        <v>6219.34</v>
      </c>
      <c r="IY55" s="123">
        <v>2391.5</v>
      </c>
      <c r="IZ55" s="123">
        <v>4273.26</v>
      </c>
      <c r="JA55" s="123">
        <v>2975.7</v>
      </c>
      <c r="JB55" s="123">
        <v>4790.5600000000004</v>
      </c>
      <c r="JC55" s="123">
        <v>5970.89</v>
      </c>
      <c r="JD55" s="123">
        <v>10241.83</v>
      </c>
      <c r="JE55" s="123">
        <v>2630.357</v>
      </c>
      <c r="JF55" s="123">
        <v>1663.579</v>
      </c>
      <c r="JG55" s="123">
        <v>66.983999999999995</v>
      </c>
    </row>
    <row r="56" spans="1:267">
      <c r="A56" s="123">
        <v>1968</v>
      </c>
      <c r="AD56" s="123">
        <v>5.12</v>
      </c>
      <c r="AE56" s="123">
        <v>3.15</v>
      </c>
      <c r="AF56" s="123">
        <v>0.97</v>
      </c>
      <c r="AG56" s="123">
        <v>9.48</v>
      </c>
      <c r="AH56" s="123">
        <v>0.57999999999999996</v>
      </c>
      <c r="AJ56" s="123">
        <v>1.97</v>
      </c>
      <c r="AK56" s="123">
        <v>2.1800000000000002</v>
      </c>
      <c r="AL56" s="123">
        <v>4.1399999999999997</v>
      </c>
      <c r="AM56" s="123">
        <v>410.03185000000002</v>
      </c>
      <c r="AN56" s="123">
        <v>113.97</v>
      </c>
      <c r="AO56" s="123">
        <v>74.760000000000005</v>
      </c>
      <c r="AP56" s="123">
        <v>5831.78</v>
      </c>
      <c r="AQ56" s="123">
        <v>7180.43</v>
      </c>
      <c r="AR56" s="123">
        <v>11092.82</v>
      </c>
      <c r="AS56" s="123">
        <v>4320.03</v>
      </c>
      <c r="AU56" s="123">
        <v>4483.13</v>
      </c>
      <c r="AV56" s="123">
        <v>6202.33</v>
      </c>
      <c r="AW56" s="123">
        <v>5247.22</v>
      </c>
      <c r="AZ56" s="123">
        <v>4047.6</v>
      </c>
      <c r="BA56" s="123">
        <v>5143.8900000000003</v>
      </c>
      <c r="BB56" s="123">
        <v>8393.1</v>
      </c>
      <c r="BC56" s="123">
        <v>5484.8329999999996</v>
      </c>
      <c r="BD56" s="123">
        <v>3597.7</v>
      </c>
      <c r="BE56" s="123">
        <v>11.39</v>
      </c>
      <c r="BF56" s="123">
        <v>5.05</v>
      </c>
      <c r="BG56" s="123">
        <v>3.27</v>
      </c>
      <c r="BH56" s="123">
        <v>1.17</v>
      </c>
      <c r="BI56" s="123">
        <v>8.59</v>
      </c>
      <c r="BJ56" s="123">
        <v>0.75</v>
      </c>
      <c r="BK56" s="123">
        <v>6.33</v>
      </c>
      <c r="BL56" s="123">
        <v>1.79</v>
      </c>
      <c r="BM56" s="123">
        <v>2.09</v>
      </c>
      <c r="BN56" s="123">
        <v>3.88</v>
      </c>
      <c r="BO56" s="123">
        <v>130.27374</v>
      </c>
      <c r="BP56" s="123">
        <v>85.42</v>
      </c>
      <c r="BQ56" s="123">
        <v>56.78</v>
      </c>
      <c r="BR56" s="123">
        <v>4315.47</v>
      </c>
      <c r="BS56" s="123">
        <v>5579.1</v>
      </c>
      <c r="BT56" s="123">
        <v>10003.57</v>
      </c>
      <c r="BU56" s="123">
        <v>2934.51</v>
      </c>
      <c r="BV56" s="123">
        <v>1352.65</v>
      </c>
      <c r="BW56" s="123">
        <v>3051.85</v>
      </c>
      <c r="BX56" s="123">
        <v>4472.9799999999996</v>
      </c>
      <c r="BY56" s="123">
        <v>3683.46</v>
      </c>
      <c r="BZ56" s="123">
        <v>1945.21</v>
      </c>
      <c r="CA56" s="123">
        <v>585.32000000000005</v>
      </c>
      <c r="CB56" s="123">
        <v>2663.61</v>
      </c>
      <c r="CC56" s="123">
        <v>3495.09</v>
      </c>
      <c r="CD56" s="123">
        <v>6416.35</v>
      </c>
      <c r="CE56" s="123">
        <v>2294.21</v>
      </c>
      <c r="CF56" s="123">
        <v>1525.07</v>
      </c>
      <c r="CG56" s="123">
        <v>10.727</v>
      </c>
      <c r="DE56" s="123">
        <v>25.61</v>
      </c>
      <c r="DF56" s="123">
        <v>15.38</v>
      </c>
      <c r="DG56" s="123">
        <v>11.42</v>
      </c>
      <c r="DI56" s="123">
        <v>10.23</v>
      </c>
      <c r="DJ56" s="123">
        <v>40.390650000000001</v>
      </c>
      <c r="DK56" s="123">
        <v>1648.1</v>
      </c>
      <c r="DL56" s="123">
        <v>1283.8499999999999</v>
      </c>
      <c r="DN56" s="123">
        <v>42211.43</v>
      </c>
      <c r="DO56" s="123">
        <v>75309.41</v>
      </c>
      <c r="DQ56" s="123">
        <v>33724.14</v>
      </c>
      <c r="DS56" s="123">
        <v>20734.759999999998</v>
      </c>
      <c r="DT56" s="123">
        <v>50698.71</v>
      </c>
      <c r="DU56" s="123">
        <v>29729.32</v>
      </c>
      <c r="DV56" s="123">
        <v>31.460999999999999</v>
      </c>
      <c r="DW56" s="123">
        <v>24.507000000000001</v>
      </c>
      <c r="DX56" s="123">
        <v>5.13</v>
      </c>
      <c r="DY56" s="123">
        <v>3.27</v>
      </c>
      <c r="DZ56" s="123">
        <v>1.05</v>
      </c>
      <c r="EB56" s="123">
        <v>0.63</v>
      </c>
      <c r="EC56" s="123">
        <v>1.86</v>
      </c>
      <c r="ED56" s="123">
        <v>2.2200000000000002</v>
      </c>
      <c r="EE56" s="123">
        <v>4.08</v>
      </c>
      <c r="EF56" s="123">
        <v>305.23500000000001</v>
      </c>
      <c r="EG56" s="123">
        <v>70.22</v>
      </c>
      <c r="EH56" s="123">
        <v>3603.88</v>
      </c>
      <c r="EI56" s="123">
        <v>4591.7700000000004</v>
      </c>
      <c r="EJ56" s="123">
        <v>7359.92</v>
      </c>
      <c r="EL56" s="123">
        <v>2615.98</v>
      </c>
      <c r="EM56" s="123">
        <v>3899.73</v>
      </c>
      <c r="EN56" s="123">
        <v>3186.54</v>
      </c>
      <c r="EO56" s="123">
        <v>2240.5100000000002</v>
      </c>
      <c r="EP56" s="123">
        <v>3094.19</v>
      </c>
      <c r="EQ56" s="123">
        <v>5426.54</v>
      </c>
      <c r="ER56" s="123">
        <v>4346.6090000000004</v>
      </c>
      <c r="ES56" s="123">
        <v>4.07</v>
      </c>
      <c r="ET56" s="123">
        <v>2.54</v>
      </c>
      <c r="EU56" s="123">
        <v>0.81</v>
      </c>
      <c r="EW56" s="123">
        <v>1.53</v>
      </c>
      <c r="EX56" s="123">
        <v>1.73</v>
      </c>
      <c r="EY56" s="123">
        <v>3.26</v>
      </c>
      <c r="EZ56" s="123">
        <v>281.60500000000002</v>
      </c>
      <c r="FA56" s="123">
        <v>87.5</v>
      </c>
      <c r="FB56" s="123">
        <v>57.84</v>
      </c>
      <c r="FC56" s="123">
        <v>3557.86</v>
      </c>
      <c r="FD56" s="123">
        <v>4438.32</v>
      </c>
      <c r="FE56" s="123">
        <v>7092.96</v>
      </c>
      <c r="FG56" s="123">
        <v>2677.4</v>
      </c>
      <c r="FH56" s="123">
        <v>3774.66</v>
      </c>
      <c r="FI56" s="123">
        <v>3165.07</v>
      </c>
      <c r="FJ56" s="123">
        <v>2323.89</v>
      </c>
      <c r="FK56" s="123">
        <v>3107.81</v>
      </c>
      <c r="FL56" s="123">
        <v>5060.6000000000004</v>
      </c>
      <c r="FM56" s="123">
        <v>4868.7539999999999</v>
      </c>
      <c r="FN56" s="123">
        <v>3218.2469999999998</v>
      </c>
      <c r="FQ56" s="123">
        <v>3.39</v>
      </c>
      <c r="FR56" s="123">
        <v>2.34</v>
      </c>
      <c r="FS56" s="123">
        <v>0.88</v>
      </c>
      <c r="FT56" s="123">
        <v>5.05</v>
      </c>
      <c r="FU56" s="123">
        <v>0.56999999999999995</v>
      </c>
      <c r="FX56" s="123">
        <v>1.05</v>
      </c>
      <c r="FY56" s="123">
        <v>1.46</v>
      </c>
      <c r="FZ56" s="123">
        <v>2.5099999999999998</v>
      </c>
      <c r="GA56" s="123">
        <v>704.31633999999997</v>
      </c>
      <c r="GB56" s="123">
        <v>486.34</v>
      </c>
      <c r="GC56" s="123">
        <v>324.60000000000002</v>
      </c>
      <c r="GE56" s="123">
        <v>16464.04</v>
      </c>
      <c r="GF56" s="123">
        <v>22731.08</v>
      </c>
      <c r="GG56" s="123">
        <v>42799.96</v>
      </c>
      <c r="GH56" s="123">
        <v>9822.48</v>
      </c>
      <c r="GK56" s="123">
        <v>10197.01</v>
      </c>
      <c r="GL56" s="123">
        <v>17713.86</v>
      </c>
      <c r="GM56" s="123">
        <v>13537.83</v>
      </c>
      <c r="GQ56" s="123">
        <v>7620.72</v>
      </c>
      <c r="GR56" s="123">
        <v>12117.86</v>
      </c>
      <c r="GS56" s="123">
        <v>26242.16</v>
      </c>
      <c r="GT56" s="123">
        <v>2169.8229999999999</v>
      </c>
      <c r="GU56" s="123">
        <v>1448.203</v>
      </c>
      <c r="HZ56" s="123">
        <v>19.670000000000002</v>
      </c>
      <c r="IA56" s="123">
        <v>12.11</v>
      </c>
      <c r="IB56" s="123">
        <v>3.73</v>
      </c>
      <c r="IC56" s="123">
        <v>2.4700000000000002</v>
      </c>
      <c r="ID56" s="123">
        <v>0.81</v>
      </c>
      <c r="IE56" s="123">
        <v>7.34</v>
      </c>
      <c r="IF56" s="123">
        <v>0.51</v>
      </c>
      <c r="IG56" s="123">
        <v>7.57</v>
      </c>
      <c r="IH56" s="123">
        <v>8.3699999999999992</v>
      </c>
      <c r="II56" s="123">
        <v>1.26</v>
      </c>
      <c r="IJ56" s="123">
        <v>1.66</v>
      </c>
      <c r="IK56" s="123">
        <v>2.92</v>
      </c>
      <c r="IL56" s="123">
        <v>622.1</v>
      </c>
      <c r="IM56" s="123">
        <v>361.92</v>
      </c>
      <c r="IN56" s="123">
        <v>227.48</v>
      </c>
      <c r="IO56" s="123">
        <v>7120.15</v>
      </c>
      <c r="IP56" s="123">
        <v>13510.04</v>
      </c>
      <c r="IQ56" s="123">
        <v>17888.09</v>
      </c>
      <c r="IR56" s="123">
        <v>29392.97</v>
      </c>
      <c r="IS56" s="123">
        <v>10633.2</v>
      </c>
      <c r="IT56" s="123">
        <v>5476.79</v>
      </c>
      <c r="IU56" s="123">
        <v>7576.88</v>
      </c>
      <c r="IV56" s="123">
        <v>9131.98</v>
      </c>
      <c r="IW56" s="123">
        <v>15011.87</v>
      </c>
      <c r="IX56" s="123">
        <v>11745.26</v>
      </c>
      <c r="IY56" s="123">
        <v>4939.8599999999997</v>
      </c>
      <c r="IZ56" s="123">
        <v>8763.51</v>
      </c>
      <c r="JA56" s="123">
        <v>6243.74</v>
      </c>
      <c r="JB56" s="123">
        <v>11768.59</v>
      </c>
      <c r="JC56" s="123">
        <v>14220.9</v>
      </c>
      <c r="JD56" s="123">
        <v>24087.56</v>
      </c>
      <c r="JE56" s="123">
        <v>2734.741</v>
      </c>
      <c r="JF56" s="123">
        <v>1718.8779999999999</v>
      </c>
      <c r="JG56" s="123">
        <v>70.16</v>
      </c>
    </row>
    <row r="57" spans="1:267">
      <c r="A57" s="123">
        <v>1969</v>
      </c>
      <c r="AD57" s="123">
        <v>4.82</v>
      </c>
      <c r="AE57" s="123">
        <v>2.97</v>
      </c>
      <c r="AF57" s="123">
        <v>0.94</v>
      </c>
      <c r="AG57" s="123">
        <v>8.8800000000000008</v>
      </c>
      <c r="AH57" s="123">
        <v>0.56999999999999995</v>
      </c>
      <c r="AJ57" s="123">
        <v>1.85</v>
      </c>
      <c r="AK57" s="123">
        <v>2.0299999999999998</v>
      </c>
      <c r="AL57" s="123">
        <v>3.89</v>
      </c>
      <c r="AM57" s="123">
        <v>440.98097000000001</v>
      </c>
      <c r="AN57" s="123">
        <v>118.93</v>
      </c>
      <c r="AO57" s="123">
        <v>78.010000000000005</v>
      </c>
      <c r="AP57" s="123">
        <v>5737.52</v>
      </c>
      <c r="AQ57" s="123">
        <v>7063.96</v>
      </c>
      <c r="AR57" s="123">
        <v>11152.46</v>
      </c>
      <c r="AS57" s="123">
        <v>4222.38</v>
      </c>
      <c r="AU57" s="123">
        <v>4411.07</v>
      </c>
      <c r="AV57" s="123">
        <v>6041.84</v>
      </c>
      <c r="AW57" s="123">
        <v>5135.8500000000004</v>
      </c>
      <c r="AZ57" s="123">
        <v>3965.54</v>
      </c>
      <c r="BA57" s="123">
        <v>5092.83</v>
      </c>
      <c r="BB57" s="123">
        <v>8085.57</v>
      </c>
      <c r="BC57" s="123">
        <v>5652.7569999999996</v>
      </c>
      <c r="BD57" s="123">
        <v>3707.8470000000002</v>
      </c>
      <c r="BE57" s="123">
        <v>11.07</v>
      </c>
      <c r="BF57" s="123">
        <v>4.74</v>
      </c>
      <c r="BG57" s="123">
        <v>3</v>
      </c>
      <c r="BH57" s="123">
        <v>1.04</v>
      </c>
      <c r="BI57" s="123">
        <v>8.2200000000000006</v>
      </c>
      <c r="BJ57" s="123">
        <v>0.65</v>
      </c>
      <c r="BK57" s="123">
        <v>6.34</v>
      </c>
      <c r="BL57" s="123">
        <v>1.74</v>
      </c>
      <c r="BM57" s="123">
        <v>1.96</v>
      </c>
      <c r="BN57" s="123">
        <v>3.7</v>
      </c>
      <c r="BO57" s="123">
        <v>140.8801</v>
      </c>
      <c r="BP57" s="123">
        <v>90.29</v>
      </c>
      <c r="BQ57" s="123">
        <v>59.92</v>
      </c>
      <c r="BR57" s="123">
        <v>4276.47</v>
      </c>
      <c r="BS57" s="123">
        <v>5414.74</v>
      </c>
      <c r="BT57" s="123">
        <v>9369.8700000000008</v>
      </c>
      <c r="BU57" s="123">
        <v>2967.53</v>
      </c>
      <c r="BV57" s="123">
        <v>1430.23</v>
      </c>
      <c r="BW57" s="123">
        <v>3138.2</v>
      </c>
      <c r="BX57" s="123">
        <v>4425.96</v>
      </c>
      <c r="BY57" s="123">
        <v>3710.54</v>
      </c>
      <c r="BZ57" s="123">
        <v>1999.48</v>
      </c>
      <c r="CA57" s="123">
        <v>658.65</v>
      </c>
      <c r="CB57" s="123">
        <v>2740.3</v>
      </c>
      <c r="CC57" s="123">
        <v>3536.11</v>
      </c>
      <c r="CD57" s="123">
        <v>6160.71</v>
      </c>
      <c r="CE57" s="123">
        <v>2350.9810000000002</v>
      </c>
      <c r="CF57" s="123">
        <v>1560.241</v>
      </c>
      <c r="CG57" s="123">
        <v>12.061999999999999</v>
      </c>
      <c r="DE57" s="123">
        <v>23.03</v>
      </c>
      <c r="DF57" s="123">
        <v>17.079999999999998</v>
      </c>
      <c r="DG57" s="123">
        <v>10.24</v>
      </c>
      <c r="DI57" s="123">
        <v>5.95</v>
      </c>
      <c r="DJ57" s="123">
        <v>53.138100000000001</v>
      </c>
      <c r="DK57" s="123">
        <v>2111.1799999999998</v>
      </c>
      <c r="DL57" s="123">
        <v>1644.58</v>
      </c>
      <c r="DN57" s="123">
        <v>48626.65</v>
      </c>
      <c r="DO57" s="123">
        <v>86479.1</v>
      </c>
      <c r="DQ57" s="123">
        <v>25133.52</v>
      </c>
      <c r="DS57" s="123">
        <v>27881.82</v>
      </c>
      <c r="DT57" s="123">
        <v>72119.78</v>
      </c>
      <c r="DU57" s="123">
        <v>39243.33</v>
      </c>
      <c r="DV57" s="123">
        <v>32.311</v>
      </c>
      <c r="DW57" s="123">
        <v>25.17</v>
      </c>
      <c r="DX57" s="123">
        <v>5.13</v>
      </c>
      <c r="DY57" s="123">
        <v>3.28</v>
      </c>
      <c r="DZ57" s="123">
        <v>1.05</v>
      </c>
      <c r="EB57" s="123">
        <v>0.63</v>
      </c>
      <c r="EC57" s="123">
        <v>1.85</v>
      </c>
      <c r="ED57" s="123">
        <v>2.23</v>
      </c>
      <c r="EE57" s="123">
        <v>4.08</v>
      </c>
      <c r="EF57" s="123">
        <v>317.05</v>
      </c>
      <c r="EG57" s="123">
        <v>70.98</v>
      </c>
      <c r="EH57" s="123">
        <v>3643.59</v>
      </c>
      <c r="EI57" s="123">
        <v>4662.37</v>
      </c>
      <c r="EJ57" s="123">
        <v>7474.45</v>
      </c>
      <c r="EL57" s="123">
        <v>2624.81</v>
      </c>
      <c r="EM57" s="123">
        <v>3959.35</v>
      </c>
      <c r="EN57" s="123">
        <v>3217.94</v>
      </c>
      <c r="EO57" s="123">
        <v>2225.77</v>
      </c>
      <c r="EP57" s="123">
        <v>3139.1</v>
      </c>
      <c r="EQ57" s="123">
        <v>5499.89</v>
      </c>
      <c r="ER57" s="123">
        <v>4466.5259999999998</v>
      </c>
      <c r="ES57" s="123">
        <v>3.97</v>
      </c>
      <c r="ET57" s="123">
        <v>2.4900000000000002</v>
      </c>
      <c r="EU57" s="123">
        <v>0.8</v>
      </c>
      <c r="EW57" s="123">
        <v>1.48</v>
      </c>
      <c r="EX57" s="123">
        <v>1.69</v>
      </c>
      <c r="EY57" s="123">
        <v>3.17</v>
      </c>
      <c r="EZ57" s="123">
        <v>317.9425</v>
      </c>
      <c r="FA57" s="123">
        <v>95.95</v>
      </c>
      <c r="FB57" s="123">
        <v>63.43</v>
      </c>
      <c r="FC57" s="123">
        <v>3808.44</v>
      </c>
      <c r="FD57" s="123">
        <v>4775.5</v>
      </c>
      <c r="FE57" s="123">
        <v>7689.75</v>
      </c>
      <c r="FG57" s="123">
        <v>2841.38</v>
      </c>
      <c r="FH57" s="123">
        <v>4046.94</v>
      </c>
      <c r="FI57" s="123">
        <v>3377.18</v>
      </c>
      <c r="FJ57" s="123">
        <v>2501.75</v>
      </c>
      <c r="FK57" s="123">
        <v>3305.93</v>
      </c>
      <c r="FL57" s="123">
        <v>5463.77</v>
      </c>
      <c r="FM57" s="123">
        <v>5012.8329999999996</v>
      </c>
      <c r="FN57" s="123">
        <v>3313.482</v>
      </c>
      <c r="GA57" s="123">
        <v>875.71744999999999</v>
      </c>
      <c r="GB57" s="123">
        <v>589.77</v>
      </c>
      <c r="GC57" s="123">
        <v>393.23</v>
      </c>
      <c r="GT57" s="123">
        <v>2226.9740000000002</v>
      </c>
      <c r="GU57" s="123">
        <v>1484.8340000000001</v>
      </c>
      <c r="HZ57" s="123">
        <v>19.579999999999998</v>
      </c>
      <c r="IA57" s="123">
        <v>12.36</v>
      </c>
      <c r="IB57" s="123">
        <v>4.08</v>
      </c>
      <c r="IC57" s="123">
        <v>2.64</v>
      </c>
      <c r="ID57" s="123">
        <v>0.91</v>
      </c>
      <c r="IE57" s="123">
        <v>7.5</v>
      </c>
      <c r="IG57" s="123">
        <v>7.22</v>
      </c>
      <c r="IH57" s="123">
        <v>8.2799999999999994</v>
      </c>
      <c r="II57" s="123">
        <v>1.44</v>
      </c>
      <c r="IJ57" s="123">
        <v>1.73</v>
      </c>
      <c r="IK57" s="123">
        <v>3.17</v>
      </c>
      <c r="IL57" s="123">
        <v>731.2</v>
      </c>
      <c r="IM57" s="123">
        <v>411.88</v>
      </c>
      <c r="IN57" s="123">
        <v>257.27999999999997</v>
      </c>
      <c r="IO57" s="123">
        <v>8066.55</v>
      </c>
      <c r="IP57" s="123">
        <v>16811.7</v>
      </c>
      <c r="IQ57" s="123">
        <v>21748.13</v>
      </c>
      <c r="IR57" s="123">
        <v>37422.11</v>
      </c>
      <c r="IS57" s="123">
        <v>12361.21</v>
      </c>
      <c r="IT57" s="123">
        <v>5949.74</v>
      </c>
      <c r="IU57" s="123">
        <v>8526.27</v>
      </c>
      <c r="IV57" s="123">
        <v>11875.27</v>
      </c>
      <c r="IW57" s="123">
        <v>17829.64</v>
      </c>
      <c r="IX57" s="123">
        <v>14521.65</v>
      </c>
      <c r="IY57" s="123">
        <v>5372.54</v>
      </c>
      <c r="IZ57" s="123">
        <v>10183.35</v>
      </c>
      <c r="JA57" s="123">
        <v>7573.96</v>
      </c>
      <c r="JB57" s="123">
        <v>13430.3</v>
      </c>
      <c r="JC57" s="123">
        <v>16532.77</v>
      </c>
      <c r="JD57" s="123">
        <v>32494.84</v>
      </c>
      <c r="JE57" s="123">
        <v>2842.0140000000001</v>
      </c>
      <c r="JF57" s="123">
        <v>1775.2550000000001</v>
      </c>
      <c r="JG57" s="123">
        <v>75.353999999999999</v>
      </c>
    </row>
    <row r="58" spans="1:267">
      <c r="A58" s="123">
        <v>1970</v>
      </c>
      <c r="AD58" s="123">
        <v>4.93</v>
      </c>
      <c r="AE58" s="123">
        <v>3.06</v>
      </c>
      <c r="AF58" s="123">
        <v>0.98</v>
      </c>
      <c r="AG58" s="123">
        <v>8.98</v>
      </c>
      <c r="AH58" s="123">
        <v>0.61</v>
      </c>
      <c r="AJ58" s="123">
        <v>1.87</v>
      </c>
      <c r="AK58" s="123">
        <v>2.08</v>
      </c>
      <c r="AL58" s="123">
        <v>3.95</v>
      </c>
      <c r="AM58" s="123">
        <v>480.42883</v>
      </c>
      <c r="AN58" s="123">
        <v>125.82</v>
      </c>
      <c r="AO58" s="123">
        <v>82.53</v>
      </c>
      <c r="AP58" s="123">
        <v>6203.21</v>
      </c>
      <c r="AQ58" s="123">
        <v>7702.08</v>
      </c>
      <c r="AR58" s="123">
        <v>12381.48</v>
      </c>
      <c r="AS58" s="123">
        <v>4518.05</v>
      </c>
      <c r="AU58" s="123">
        <v>4704.33</v>
      </c>
      <c r="AV58" s="123">
        <v>6532.23</v>
      </c>
      <c r="AW58" s="123">
        <v>5516.73</v>
      </c>
      <c r="AZ58" s="123">
        <v>4230.28</v>
      </c>
      <c r="BA58" s="123">
        <v>5457.03</v>
      </c>
      <c r="BB58" s="123">
        <v>8624.89</v>
      </c>
      <c r="BC58" s="123">
        <v>5821.09</v>
      </c>
      <c r="BD58" s="123">
        <v>3818.2629999999999</v>
      </c>
      <c r="BE58" s="123">
        <v>10.37</v>
      </c>
      <c r="BF58" s="123">
        <v>4.68</v>
      </c>
      <c r="BG58" s="123">
        <v>3.12</v>
      </c>
      <c r="BH58" s="123">
        <v>1.28</v>
      </c>
      <c r="BI58" s="123">
        <v>7.77</v>
      </c>
      <c r="BJ58" s="123">
        <v>0.88</v>
      </c>
      <c r="BK58" s="123">
        <v>5.69</v>
      </c>
      <c r="BL58" s="123">
        <v>1.56</v>
      </c>
      <c r="BM58" s="123">
        <v>1.83</v>
      </c>
      <c r="BN58" s="123">
        <v>3.4</v>
      </c>
      <c r="BO58" s="123">
        <v>165.6</v>
      </c>
      <c r="BP58" s="123">
        <v>103.94</v>
      </c>
      <c r="BQ58" s="123">
        <v>68.87</v>
      </c>
      <c r="BR58" s="123">
        <v>4863.51</v>
      </c>
      <c r="BS58" s="123">
        <v>6476.03</v>
      </c>
      <c r="BT58" s="123">
        <v>13316.12</v>
      </c>
      <c r="BU58" s="123">
        <v>3230.27</v>
      </c>
      <c r="BV58" s="123">
        <v>1478.21</v>
      </c>
      <c r="BW58" s="123">
        <v>3251</v>
      </c>
      <c r="BX58" s="123">
        <v>4766.01</v>
      </c>
      <c r="BY58" s="123">
        <v>3924.34</v>
      </c>
      <c r="BZ58" s="123">
        <v>2155.27</v>
      </c>
      <c r="CA58" s="123">
        <v>712.79</v>
      </c>
      <c r="CB58" s="123">
        <v>2803.34</v>
      </c>
      <c r="CC58" s="123">
        <v>3715.86</v>
      </c>
      <c r="CD58" s="123">
        <v>7086.49</v>
      </c>
      <c r="CE58" s="123">
        <v>2404.6660000000002</v>
      </c>
      <c r="CF58" s="123">
        <v>1593.2260000000001</v>
      </c>
      <c r="CG58" s="123">
        <v>13.215</v>
      </c>
      <c r="DD58" s="123">
        <v>43.58</v>
      </c>
      <c r="DE58" s="123">
        <v>17.579999999999998</v>
      </c>
      <c r="DF58" s="123">
        <v>11.72</v>
      </c>
      <c r="DG58" s="123">
        <v>8.7799999999999994</v>
      </c>
      <c r="DH58" s="123">
        <v>25.99</v>
      </c>
      <c r="DI58" s="123">
        <v>5.87</v>
      </c>
      <c r="DJ58" s="123">
        <v>59.158650000000002</v>
      </c>
      <c r="DK58" s="123">
        <v>2280.96</v>
      </c>
      <c r="DL58" s="123">
        <v>1776.84</v>
      </c>
      <c r="DM58" s="123">
        <v>19880.439999999999</v>
      </c>
      <c r="DN58" s="123">
        <v>40109.5</v>
      </c>
      <c r="DO58" s="123">
        <v>80150.350000000006</v>
      </c>
      <c r="DP58" s="123">
        <v>14823.17</v>
      </c>
      <c r="DQ58" s="123">
        <v>26762.55</v>
      </c>
      <c r="DR58" s="123">
        <v>6982.17</v>
      </c>
      <c r="DS58" s="123">
        <v>25909.38</v>
      </c>
      <c r="DT58" s="123">
        <v>53456.45</v>
      </c>
      <c r="DU58" s="123">
        <v>34404.36</v>
      </c>
      <c r="DV58" s="123">
        <v>33.293999999999997</v>
      </c>
      <c r="DW58" s="123">
        <v>25.936</v>
      </c>
      <c r="DX58" s="123">
        <v>5.13</v>
      </c>
      <c r="DY58" s="123">
        <v>3.35</v>
      </c>
      <c r="DZ58" s="123">
        <v>1.1299999999999999</v>
      </c>
      <c r="EB58" s="123">
        <v>0.7</v>
      </c>
      <c r="EC58" s="123">
        <v>1.78</v>
      </c>
      <c r="ED58" s="123">
        <v>2.21</v>
      </c>
      <c r="EE58" s="123">
        <v>4</v>
      </c>
      <c r="EF58" s="123">
        <v>349.13749999999999</v>
      </c>
      <c r="EG58" s="123">
        <v>76.05</v>
      </c>
      <c r="EH58" s="123">
        <v>3901.4</v>
      </c>
      <c r="EI58" s="123">
        <v>5089.34</v>
      </c>
      <c r="EJ58" s="123">
        <v>8623.23</v>
      </c>
      <c r="EL58" s="123">
        <v>2713.45</v>
      </c>
      <c r="EM58" s="123">
        <v>4205.87</v>
      </c>
      <c r="EN58" s="123">
        <v>3376.75</v>
      </c>
      <c r="EO58" s="123">
        <v>2289.5500000000002</v>
      </c>
      <c r="EP58" s="123">
        <v>3283.89</v>
      </c>
      <c r="EQ58" s="123">
        <v>6075.67</v>
      </c>
      <c r="ER58" s="123">
        <v>4590.9690000000001</v>
      </c>
      <c r="ES58" s="123">
        <v>3.79</v>
      </c>
      <c r="ET58" s="123">
        <v>2.41</v>
      </c>
      <c r="EU58" s="123">
        <v>0.79</v>
      </c>
      <c r="EW58" s="123">
        <v>1.38</v>
      </c>
      <c r="EX58" s="123">
        <v>1.62</v>
      </c>
      <c r="EY58" s="123">
        <v>2.99</v>
      </c>
      <c r="EZ58" s="123">
        <v>360.69749999999999</v>
      </c>
      <c r="FA58" s="123">
        <v>105.84</v>
      </c>
      <c r="FB58" s="123">
        <v>69.959999999999994</v>
      </c>
      <c r="FC58" s="123">
        <v>4010.25</v>
      </c>
      <c r="FD58" s="123">
        <v>5100.43</v>
      </c>
      <c r="FE58" s="123">
        <v>8406.34</v>
      </c>
      <c r="FG58" s="123">
        <v>2920.06</v>
      </c>
      <c r="FH58" s="123">
        <v>4273.95</v>
      </c>
      <c r="FI58" s="123">
        <v>3521.79</v>
      </c>
      <c r="FJ58" s="123">
        <v>2545.2199999999998</v>
      </c>
      <c r="FK58" s="123">
        <v>3453.72</v>
      </c>
      <c r="FL58" s="123">
        <v>5898.84</v>
      </c>
      <c r="FM58" s="123">
        <v>5155.72</v>
      </c>
      <c r="FN58" s="123">
        <v>3407.931</v>
      </c>
      <c r="FP58" s="123">
        <v>7.26</v>
      </c>
      <c r="FQ58" s="123">
        <v>2.52</v>
      </c>
      <c r="FR58" s="123">
        <v>1.6</v>
      </c>
      <c r="FT58" s="123">
        <v>4.66</v>
      </c>
      <c r="FW58" s="123">
        <v>4.74</v>
      </c>
      <c r="FX58" s="123">
        <v>0.92</v>
      </c>
      <c r="GA58" s="123">
        <v>810.6</v>
      </c>
      <c r="GB58" s="123">
        <v>531.03</v>
      </c>
      <c r="GC58" s="123">
        <v>353.7</v>
      </c>
      <c r="GE58" s="123">
        <v>13396.27</v>
      </c>
      <c r="GF58" s="123">
        <v>17040.16</v>
      </c>
      <c r="GH58" s="123">
        <v>9908.73</v>
      </c>
      <c r="GJ58" s="123">
        <v>6291.11</v>
      </c>
      <c r="GK58" s="123">
        <v>9752.3799999999992</v>
      </c>
      <c r="GO58" s="123">
        <v>7712.14</v>
      </c>
      <c r="GP58" s="123">
        <v>4490.96</v>
      </c>
      <c r="GQ58" s="123">
        <v>8685.91</v>
      </c>
      <c r="GR58" s="123">
        <v>10945.11</v>
      </c>
      <c r="GT58" s="123">
        <v>2291.75</v>
      </c>
      <c r="GU58" s="123">
        <v>1526.46</v>
      </c>
      <c r="GV58" s="123">
        <v>221.55600000000001</v>
      </c>
      <c r="HZ58" s="123">
        <v>20.96</v>
      </c>
      <c r="IA58" s="123">
        <v>13.3</v>
      </c>
      <c r="IB58" s="123">
        <v>4.7300000000000004</v>
      </c>
      <c r="IC58" s="123">
        <v>3.04</v>
      </c>
      <c r="ID58" s="123">
        <v>1.1000000000000001</v>
      </c>
      <c r="IE58" s="123">
        <v>8.48</v>
      </c>
      <c r="IF58" s="123">
        <v>0.72</v>
      </c>
      <c r="IG58" s="123">
        <v>7.66</v>
      </c>
      <c r="IH58" s="123">
        <v>8.57</v>
      </c>
      <c r="II58" s="123">
        <v>1.69</v>
      </c>
      <c r="IJ58" s="123">
        <v>1.94</v>
      </c>
      <c r="IK58" s="123">
        <v>3.63</v>
      </c>
      <c r="IL58" s="123">
        <v>763.7</v>
      </c>
      <c r="IM58" s="123">
        <v>418.45</v>
      </c>
      <c r="IN58" s="123">
        <v>260.97000000000003</v>
      </c>
      <c r="IO58" s="123">
        <v>8771.69</v>
      </c>
      <c r="IP58" s="123">
        <v>19783.07</v>
      </c>
      <c r="IQ58" s="123">
        <v>25456.26</v>
      </c>
      <c r="IR58" s="123">
        <v>46078.37</v>
      </c>
      <c r="IS58" s="123">
        <v>14195.74</v>
      </c>
      <c r="IT58" s="123">
        <v>6412.41</v>
      </c>
      <c r="IU58" s="123">
        <v>8967.9599999999991</v>
      </c>
      <c r="IV58" s="123">
        <v>14109.87</v>
      </c>
      <c r="IW58" s="123">
        <v>20300.73</v>
      </c>
      <c r="IX58" s="123">
        <v>16861.37</v>
      </c>
      <c r="IY58" s="123">
        <v>5743.13</v>
      </c>
      <c r="IZ58" s="123">
        <v>11130.98</v>
      </c>
      <c r="JA58" s="123">
        <v>7273.43</v>
      </c>
      <c r="JB58" s="123">
        <v>12560.92</v>
      </c>
      <c r="JC58" s="123">
        <v>16250.66</v>
      </c>
      <c r="JD58" s="123">
        <v>28379.52</v>
      </c>
      <c r="JE58" s="123">
        <v>2926.36</v>
      </c>
      <c r="JF58" s="123">
        <v>1825.088</v>
      </c>
      <c r="JG58" s="123">
        <v>80.367999999999995</v>
      </c>
    </row>
    <row r="59" spans="1:267">
      <c r="A59" s="123">
        <v>1971</v>
      </c>
      <c r="BE59" s="123">
        <v>8.84</v>
      </c>
      <c r="BF59" s="123">
        <v>4</v>
      </c>
      <c r="BG59" s="123">
        <v>2.67</v>
      </c>
      <c r="BH59" s="123">
        <v>1.05</v>
      </c>
      <c r="BI59" s="123">
        <v>6.61</v>
      </c>
      <c r="BJ59" s="123">
        <v>0.69</v>
      </c>
      <c r="BK59" s="123">
        <v>4.84</v>
      </c>
      <c r="BL59" s="123">
        <v>1.33</v>
      </c>
      <c r="BM59" s="123">
        <v>1.62</v>
      </c>
      <c r="BN59" s="123">
        <v>2.95</v>
      </c>
      <c r="BO59" s="123">
        <v>421.36</v>
      </c>
      <c r="BP59" s="123">
        <v>258.33999999999997</v>
      </c>
      <c r="BQ59" s="123">
        <v>170.98</v>
      </c>
      <c r="BR59" s="123">
        <v>10336.75</v>
      </c>
      <c r="BS59" s="123">
        <v>13797.42</v>
      </c>
      <c r="BT59" s="123">
        <v>27168.799999999999</v>
      </c>
      <c r="BU59" s="123">
        <v>6830.4</v>
      </c>
      <c r="BV59" s="123">
        <v>3123.87</v>
      </c>
      <c r="BW59" s="123">
        <v>6876.09</v>
      </c>
      <c r="BX59" s="123">
        <v>10454.57</v>
      </c>
      <c r="BY59" s="123">
        <v>8466.52</v>
      </c>
      <c r="BZ59" s="123">
        <v>4566.45</v>
      </c>
      <c r="CA59" s="123">
        <v>1588.16</v>
      </c>
      <c r="CB59" s="123">
        <v>5908.69</v>
      </c>
      <c r="CC59" s="123">
        <v>8089.24</v>
      </c>
      <c r="CD59" s="123">
        <v>15672.9</v>
      </c>
      <c r="CE59" s="123">
        <v>2464.3989999999999</v>
      </c>
      <c r="CF59" s="123">
        <v>1630.999</v>
      </c>
      <c r="CG59" s="123">
        <v>14.464</v>
      </c>
      <c r="DD59" s="123">
        <v>36.07</v>
      </c>
      <c r="DE59" s="123">
        <v>14.05</v>
      </c>
      <c r="DF59" s="123">
        <v>9.67</v>
      </c>
      <c r="DG59" s="123">
        <v>7.48</v>
      </c>
      <c r="DH59" s="123">
        <v>22.02</v>
      </c>
      <c r="DI59" s="123">
        <v>4.38</v>
      </c>
      <c r="DJ59" s="123">
        <v>82.7</v>
      </c>
      <c r="DK59" s="123">
        <v>3102.12</v>
      </c>
      <c r="DL59" s="123">
        <v>2416.5100000000002</v>
      </c>
      <c r="DM59" s="123">
        <v>22379.360000000001</v>
      </c>
      <c r="DN59" s="123">
        <v>43575.94</v>
      </c>
      <c r="DO59" s="123">
        <v>92857.919999999998</v>
      </c>
      <c r="DP59" s="123">
        <v>17080.22</v>
      </c>
      <c r="DQ59" s="123">
        <v>27148.61</v>
      </c>
      <c r="DR59" s="123">
        <v>7998.81</v>
      </c>
      <c r="DS59" s="123">
        <v>27822.1</v>
      </c>
      <c r="DT59" s="123">
        <v>60003.26</v>
      </c>
      <c r="DU59" s="123">
        <v>36424.75</v>
      </c>
      <c r="DV59" s="123">
        <v>34.222999999999999</v>
      </c>
      <c r="DW59" s="123">
        <v>26.658999999999999</v>
      </c>
      <c r="HZ59" s="123">
        <v>21.46</v>
      </c>
      <c r="IA59" s="123">
        <v>13.81</v>
      </c>
      <c r="IB59" s="123">
        <v>5.0199999999999996</v>
      </c>
      <c r="IC59" s="123">
        <v>3.24</v>
      </c>
      <c r="ID59" s="123">
        <v>1.24</v>
      </c>
      <c r="IE59" s="123">
        <v>8.93</v>
      </c>
      <c r="IF59" s="123">
        <v>0.87</v>
      </c>
      <c r="IG59" s="123">
        <v>7.65</v>
      </c>
      <c r="IH59" s="123">
        <v>8.7899999999999991</v>
      </c>
      <c r="II59" s="123">
        <v>1.78</v>
      </c>
      <c r="IJ59" s="123">
        <v>2</v>
      </c>
      <c r="IK59" s="123">
        <v>3.78</v>
      </c>
      <c r="IL59" s="123">
        <v>870.1</v>
      </c>
      <c r="IM59" s="123">
        <v>462.41</v>
      </c>
      <c r="IN59" s="123">
        <v>288.66000000000003</v>
      </c>
      <c r="IO59" s="123">
        <v>9921.2900000000009</v>
      </c>
      <c r="IP59" s="123">
        <v>23221.23</v>
      </c>
      <c r="IQ59" s="123">
        <v>29989.02</v>
      </c>
      <c r="IR59" s="123">
        <v>57539.86</v>
      </c>
      <c r="IS59" s="123">
        <v>16521.27</v>
      </c>
      <c r="IT59" s="123">
        <v>7071.79</v>
      </c>
      <c r="IU59" s="123">
        <v>10158.18</v>
      </c>
      <c r="IV59" s="123">
        <v>16453.439999999999</v>
      </c>
      <c r="IW59" s="123">
        <v>23101.31</v>
      </c>
      <c r="IX59" s="123">
        <v>19408.05</v>
      </c>
      <c r="IY59" s="123">
        <v>6335.28</v>
      </c>
      <c r="IZ59" s="123">
        <v>12770.79</v>
      </c>
      <c r="JA59" s="123">
        <v>8064.15</v>
      </c>
      <c r="JB59" s="123">
        <v>14643.41</v>
      </c>
      <c r="JC59" s="123">
        <v>18684.12</v>
      </c>
      <c r="JD59" s="123">
        <v>32211.33</v>
      </c>
      <c r="JE59" s="123">
        <v>3014.32</v>
      </c>
      <c r="JF59" s="123">
        <v>1881.67</v>
      </c>
      <c r="JG59" s="123">
        <v>87.162999999999997</v>
      </c>
    </row>
    <row r="60" spans="1:267">
      <c r="A60" s="123">
        <v>1972</v>
      </c>
      <c r="BE60" s="123">
        <v>8.52</v>
      </c>
      <c r="BF60" s="123">
        <v>3.94</v>
      </c>
      <c r="BG60" s="123">
        <v>2.64</v>
      </c>
      <c r="BH60" s="123">
        <v>1.07</v>
      </c>
      <c r="BI60" s="123">
        <v>6.4</v>
      </c>
      <c r="BJ60" s="123">
        <v>0.72</v>
      </c>
      <c r="BK60" s="123">
        <v>4.58</v>
      </c>
      <c r="BL60" s="123">
        <v>1.3</v>
      </c>
      <c r="BM60" s="123">
        <v>1.58</v>
      </c>
      <c r="BN60" s="123">
        <v>2.87</v>
      </c>
      <c r="BO60" s="123">
        <v>464.6</v>
      </c>
      <c r="BP60" s="123">
        <v>277.93</v>
      </c>
      <c r="BQ60" s="123">
        <v>183.74</v>
      </c>
      <c r="BR60" s="123">
        <v>10954.72</v>
      </c>
      <c r="BS60" s="123">
        <v>14699.77</v>
      </c>
      <c r="BT60" s="123">
        <v>29690.32</v>
      </c>
      <c r="BU60" s="123">
        <v>7119.49</v>
      </c>
      <c r="BV60" s="123">
        <v>3183.28</v>
      </c>
      <c r="BW60" s="123">
        <v>7209.66</v>
      </c>
      <c r="BX60" s="123">
        <v>10952.14</v>
      </c>
      <c r="BY60" s="123">
        <v>8872.98</v>
      </c>
      <c r="BZ60" s="123">
        <v>4737.57</v>
      </c>
      <c r="CA60" s="123">
        <v>1628.21</v>
      </c>
      <c r="CB60" s="123">
        <v>6168.14</v>
      </c>
      <c r="CC60" s="123">
        <v>8504.99</v>
      </c>
      <c r="CD60" s="123">
        <v>16567.5</v>
      </c>
      <c r="CE60" s="123">
        <v>2528.6309999999999</v>
      </c>
      <c r="CF60" s="123">
        <v>1671.6510000000001</v>
      </c>
      <c r="CG60" s="123">
        <v>14.678000000000001</v>
      </c>
      <c r="HZ60" s="123">
        <v>21.2</v>
      </c>
      <c r="IA60" s="123">
        <v>13.62</v>
      </c>
      <c r="IB60" s="123">
        <v>4.82</v>
      </c>
      <c r="IC60" s="123">
        <v>3.03</v>
      </c>
      <c r="ID60" s="123">
        <v>1.03</v>
      </c>
      <c r="IE60" s="123">
        <v>8.75</v>
      </c>
      <c r="IF60" s="123">
        <v>0.65</v>
      </c>
      <c r="IG60" s="123">
        <v>7.58</v>
      </c>
      <c r="IH60" s="123">
        <v>8.7899999999999991</v>
      </c>
      <c r="II60" s="123">
        <v>1.79</v>
      </c>
      <c r="IJ60" s="123">
        <v>2</v>
      </c>
      <c r="IK60" s="123">
        <v>3.8</v>
      </c>
      <c r="IL60" s="123">
        <v>977.8</v>
      </c>
      <c r="IM60" s="123">
        <v>503.78</v>
      </c>
      <c r="IN60" s="123">
        <v>314.77</v>
      </c>
      <c r="IO60" s="123">
        <v>10679.64</v>
      </c>
      <c r="IP60" s="123">
        <v>24299.05</v>
      </c>
      <c r="IQ60" s="123">
        <v>30552.98</v>
      </c>
      <c r="IR60" s="123">
        <v>51791.99</v>
      </c>
      <c r="IS60" s="123">
        <v>17640.3</v>
      </c>
      <c r="IT60" s="123">
        <v>7640.08</v>
      </c>
      <c r="IU60" s="123">
        <v>11074.24</v>
      </c>
      <c r="IV60" s="123">
        <v>18045.12</v>
      </c>
      <c r="IW60" s="123">
        <v>25243.22</v>
      </c>
      <c r="IX60" s="123">
        <v>21244.28</v>
      </c>
      <c r="IY60" s="123">
        <v>6830.67</v>
      </c>
      <c r="IZ60" s="123">
        <v>13719.2</v>
      </c>
      <c r="JA60" s="123">
        <v>8744.8799999999992</v>
      </c>
      <c r="JB60" s="123">
        <v>16015.72</v>
      </c>
      <c r="JC60" s="123">
        <v>20481.71</v>
      </c>
      <c r="JD60" s="123">
        <v>35172.660000000003</v>
      </c>
      <c r="JE60" s="123">
        <v>3106.4189999999999</v>
      </c>
      <c r="JF60" s="123">
        <v>1940.94</v>
      </c>
      <c r="JG60" s="123">
        <v>93.003</v>
      </c>
    </row>
    <row r="61" spans="1:267">
      <c r="A61" s="123">
        <v>1973</v>
      </c>
      <c r="BE61" s="123">
        <v>9.52</v>
      </c>
      <c r="BF61" s="123">
        <v>4.57</v>
      </c>
      <c r="BG61" s="123">
        <v>3.13</v>
      </c>
      <c r="BH61" s="123">
        <v>1.34</v>
      </c>
      <c r="BI61" s="123">
        <v>7.23</v>
      </c>
      <c r="BJ61" s="123">
        <v>0.94</v>
      </c>
      <c r="BK61" s="123">
        <v>4.96</v>
      </c>
      <c r="BL61" s="123">
        <v>1.44</v>
      </c>
      <c r="BM61" s="123">
        <v>1.78</v>
      </c>
      <c r="BN61" s="123">
        <v>3.22</v>
      </c>
      <c r="BO61" s="123">
        <v>462.76</v>
      </c>
      <c r="BP61" s="123">
        <v>269.81</v>
      </c>
      <c r="BQ61" s="123">
        <v>178.17</v>
      </c>
      <c r="BR61" s="123">
        <v>12320.08</v>
      </c>
      <c r="BS61" s="123">
        <v>16865.689999999999</v>
      </c>
      <c r="BT61" s="123">
        <v>36285.660000000003</v>
      </c>
      <c r="BU61" s="123">
        <v>7807.66</v>
      </c>
      <c r="BV61" s="123">
        <v>3342.59</v>
      </c>
      <c r="BW61" s="123">
        <v>7774.47</v>
      </c>
      <c r="BX61" s="123">
        <v>12010.69</v>
      </c>
      <c r="BY61" s="123">
        <v>9657.23</v>
      </c>
      <c r="BZ61" s="123">
        <v>5138.08</v>
      </c>
      <c r="CA61" s="123">
        <v>1740.31</v>
      </c>
      <c r="CB61" s="123">
        <v>6528.28</v>
      </c>
      <c r="CC61" s="123">
        <v>9129.65</v>
      </c>
      <c r="CD61" s="123">
        <v>18315.21</v>
      </c>
      <c r="CE61" s="123">
        <v>2597.33</v>
      </c>
      <c r="CF61" s="123">
        <v>1715.15</v>
      </c>
      <c r="CG61" s="123">
        <v>15.388</v>
      </c>
      <c r="HZ61" s="123">
        <v>21.65</v>
      </c>
      <c r="IA61" s="123">
        <v>13.87</v>
      </c>
      <c r="IB61" s="123">
        <v>4.88</v>
      </c>
      <c r="IC61" s="123">
        <v>3.08</v>
      </c>
      <c r="ID61" s="123">
        <v>1.05</v>
      </c>
      <c r="IE61" s="123">
        <v>8.89</v>
      </c>
      <c r="IF61" s="123">
        <v>0.64</v>
      </c>
      <c r="IG61" s="123">
        <v>7.79</v>
      </c>
      <c r="IH61" s="123">
        <v>8.98</v>
      </c>
      <c r="II61" s="123">
        <v>1.8</v>
      </c>
      <c r="IJ61" s="123">
        <v>2.04</v>
      </c>
      <c r="IK61" s="123">
        <v>3.84</v>
      </c>
      <c r="IL61" s="123">
        <v>1059.3</v>
      </c>
      <c r="IM61" s="123">
        <v>532.76</v>
      </c>
      <c r="IN61" s="123">
        <v>333.18</v>
      </c>
      <c r="IO61" s="123">
        <v>11535.86</v>
      </c>
      <c r="IP61" s="123">
        <v>26017.58</v>
      </c>
      <c r="IQ61" s="123">
        <v>32856.74</v>
      </c>
      <c r="IR61" s="123">
        <v>55701.43</v>
      </c>
      <c r="IS61" s="123">
        <v>18939.16</v>
      </c>
      <c r="IT61" s="123">
        <v>8295.15</v>
      </c>
      <c r="IU61" s="123">
        <v>11966.31</v>
      </c>
      <c r="IV61" s="123">
        <v>19178.41</v>
      </c>
      <c r="IW61" s="123">
        <v>27145.57</v>
      </c>
      <c r="IX61" s="123">
        <v>22719.37</v>
      </c>
      <c r="IY61" s="123">
        <v>7422.21</v>
      </c>
      <c r="IZ61" s="123">
        <v>14776.56</v>
      </c>
      <c r="JA61" s="123">
        <v>9470.25</v>
      </c>
      <c r="JB61" s="123">
        <v>17174.02</v>
      </c>
      <c r="JC61" s="123">
        <v>21899.53</v>
      </c>
      <c r="JD61" s="123">
        <v>38200.25</v>
      </c>
      <c r="JE61" s="123">
        <v>3179.3420000000001</v>
      </c>
      <c r="JF61" s="123">
        <v>1988.325</v>
      </c>
      <c r="JG61" s="123">
        <v>94.147000000000006</v>
      </c>
    </row>
    <row r="62" spans="1:267">
      <c r="A62" s="123">
        <v>1974</v>
      </c>
      <c r="BE62" s="123">
        <v>8.56</v>
      </c>
      <c r="BF62" s="123">
        <v>4.2</v>
      </c>
      <c r="BG62" s="123">
        <v>2.88</v>
      </c>
      <c r="BH62" s="123">
        <v>1.18</v>
      </c>
      <c r="BI62" s="123">
        <v>6.57</v>
      </c>
      <c r="BJ62" s="123">
        <v>0.78</v>
      </c>
      <c r="BK62" s="123">
        <v>4.3600000000000003</v>
      </c>
      <c r="BL62" s="123">
        <v>1.32</v>
      </c>
      <c r="BM62" s="123">
        <v>1.7</v>
      </c>
      <c r="BN62" s="123">
        <v>3.03</v>
      </c>
      <c r="BO62" s="123">
        <v>600.76</v>
      </c>
      <c r="BP62" s="123">
        <v>339.51</v>
      </c>
      <c r="BQ62" s="123">
        <v>223.94</v>
      </c>
      <c r="BR62" s="123">
        <v>14274.18</v>
      </c>
      <c r="BS62" s="123">
        <v>19559.53</v>
      </c>
      <c r="BT62" s="123">
        <v>39980.46</v>
      </c>
      <c r="BU62" s="123">
        <v>8924.51</v>
      </c>
      <c r="BV62" s="123">
        <v>3697.7</v>
      </c>
      <c r="BW62" s="123">
        <v>8988.83</v>
      </c>
      <c r="BX62" s="123">
        <v>14454.29</v>
      </c>
      <c r="BY62" s="123">
        <v>11417.93</v>
      </c>
      <c r="BZ62" s="123">
        <v>5813</v>
      </c>
      <c r="CA62" s="123">
        <v>1908.29</v>
      </c>
      <c r="CB62" s="123">
        <v>7471.91</v>
      </c>
      <c r="CC62" s="123">
        <v>10756.6</v>
      </c>
      <c r="CD62" s="123">
        <v>22622.67</v>
      </c>
      <c r="CE62" s="123">
        <v>2682.627</v>
      </c>
      <c r="CF62" s="123">
        <v>1769.4870000000001</v>
      </c>
      <c r="CG62" s="123">
        <v>16.899999999999999</v>
      </c>
      <c r="HZ62" s="123">
        <v>20.87</v>
      </c>
      <c r="IA62" s="123">
        <v>13.42</v>
      </c>
      <c r="IB62" s="123">
        <v>4.75</v>
      </c>
      <c r="IC62" s="123">
        <v>3.02</v>
      </c>
      <c r="ID62" s="123">
        <v>1.01</v>
      </c>
      <c r="IE62" s="123">
        <v>8.64</v>
      </c>
      <c r="IG62" s="123">
        <v>7.45</v>
      </c>
      <c r="IH62" s="123">
        <v>8.68</v>
      </c>
      <c r="II62" s="123">
        <v>1.72</v>
      </c>
      <c r="IJ62" s="123">
        <v>2.0099999999999998</v>
      </c>
      <c r="IK62" s="123">
        <v>3.73</v>
      </c>
      <c r="IL62" s="123">
        <v>1293</v>
      </c>
      <c r="IM62" s="123">
        <v>632.05999999999995</v>
      </c>
      <c r="IN62" s="123">
        <v>395.65</v>
      </c>
      <c r="IO62" s="123">
        <v>13190.43</v>
      </c>
      <c r="IP62" s="123">
        <v>30002.2</v>
      </c>
      <c r="IQ62" s="123">
        <v>38224.97</v>
      </c>
      <c r="IR62" s="123">
        <v>63995.86</v>
      </c>
      <c r="IS62" s="123">
        <v>21851.46</v>
      </c>
      <c r="IT62" s="123">
        <v>9413.5</v>
      </c>
      <c r="IU62" s="123">
        <v>13708.64</v>
      </c>
      <c r="IV62" s="123">
        <v>21779.42</v>
      </c>
      <c r="IW62" s="123">
        <v>31782.240000000002</v>
      </c>
      <c r="IX62" s="123">
        <v>26225.119999999999</v>
      </c>
      <c r="IY62" s="123">
        <v>8449.73</v>
      </c>
      <c r="IZ62" s="123">
        <v>16967.349999999999</v>
      </c>
      <c r="JA62" s="123">
        <v>10760.98</v>
      </c>
      <c r="JB62" s="123">
        <v>19721.740000000002</v>
      </c>
      <c r="JC62" s="123">
        <v>25211.13</v>
      </c>
      <c r="JD62" s="123">
        <v>44338.07</v>
      </c>
      <c r="JE62" s="123">
        <v>3268.0610000000001</v>
      </c>
      <c r="JF62" s="123">
        <v>2045.684</v>
      </c>
      <c r="JG62" s="123">
        <v>100.65600000000001</v>
      </c>
    </row>
    <row r="63" spans="1:267">
      <c r="A63" s="123">
        <v>1975</v>
      </c>
      <c r="BE63" s="123">
        <v>8.17</v>
      </c>
      <c r="BF63" s="123">
        <v>4.18</v>
      </c>
      <c r="BG63" s="123">
        <v>2.89</v>
      </c>
      <c r="BH63" s="123">
        <v>1.21</v>
      </c>
      <c r="BI63" s="123">
        <v>6.38</v>
      </c>
      <c r="BJ63" s="123">
        <v>0.83</v>
      </c>
      <c r="BK63" s="123">
        <v>4</v>
      </c>
      <c r="BL63" s="123">
        <v>1.29</v>
      </c>
      <c r="BM63" s="123">
        <v>1.68</v>
      </c>
      <c r="BN63" s="123">
        <v>2.97</v>
      </c>
      <c r="BO63" s="123">
        <v>684.48</v>
      </c>
      <c r="BP63" s="123">
        <v>370.3</v>
      </c>
      <c r="BQ63" s="123">
        <v>243.98</v>
      </c>
      <c r="BR63" s="123">
        <v>15460.61</v>
      </c>
      <c r="BS63" s="123">
        <v>21403.119999999999</v>
      </c>
      <c r="BT63" s="123">
        <v>44803.12</v>
      </c>
      <c r="BU63" s="123">
        <v>9452.61</v>
      </c>
      <c r="BV63" s="123">
        <v>3702.5</v>
      </c>
      <c r="BW63" s="123">
        <v>9518.1</v>
      </c>
      <c r="BX63" s="123">
        <v>15553.12</v>
      </c>
      <c r="BY63" s="123">
        <v>12200.33</v>
      </c>
      <c r="BZ63" s="123">
        <v>6054.12</v>
      </c>
      <c r="CA63" s="123">
        <v>1866.38</v>
      </c>
      <c r="CB63" s="123">
        <v>7835.17</v>
      </c>
      <c r="CC63" s="123">
        <v>11487.29</v>
      </c>
      <c r="CD63" s="123">
        <v>23866.28</v>
      </c>
      <c r="CE63" s="123">
        <v>2805.518</v>
      </c>
      <c r="CF63" s="123">
        <v>1848.4580000000001</v>
      </c>
      <c r="CG63" s="123">
        <v>17.111999999999998</v>
      </c>
      <c r="HZ63" s="123">
        <v>20.48</v>
      </c>
      <c r="IA63" s="123">
        <v>12.98</v>
      </c>
      <c r="IB63" s="123">
        <v>4.46</v>
      </c>
      <c r="IC63" s="123">
        <v>2.81</v>
      </c>
      <c r="ID63" s="123">
        <v>0.94</v>
      </c>
      <c r="IE63" s="123">
        <v>8.24</v>
      </c>
      <c r="IG63" s="123">
        <v>7.5</v>
      </c>
      <c r="IH63" s="123">
        <v>8.52</v>
      </c>
      <c r="II63" s="123">
        <v>1.65</v>
      </c>
      <c r="IJ63" s="123">
        <v>1.87</v>
      </c>
      <c r="IK63" s="123">
        <v>3.52</v>
      </c>
      <c r="IL63" s="123">
        <v>1422</v>
      </c>
      <c r="IM63" s="123">
        <v>676.36</v>
      </c>
      <c r="IN63" s="123">
        <v>423.77</v>
      </c>
      <c r="IO63" s="123">
        <v>13851.17</v>
      </c>
      <c r="IP63" s="123">
        <v>30178.32</v>
      </c>
      <c r="IQ63" s="123">
        <v>38011.81</v>
      </c>
      <c r="IR63" s="123">
        <v>63726.15</v>
      </c>
      <c r="IS63" s="123">
        <v>22302.98</v>
      </c>
      <c r="IT63" s="123">
        <v>10148.1</v>
      </c>
      <c r="IU63" s="123">
        <v>14398.22</v>
      </c>
      <c r="IV63" s="123">
        <v>22344.83</v>
      </c>
      <c r="IW63" s="123">
        <v>31583.23</v>
      </c>
      <c r="IX63" s="123">
        <v>26450.78</v>
      </c>
      <c r="IY63" s="123">
        <v>9072.69</v>
      </c>
      <c r="IZ63" s="123">
        <v>17554.240000000002</v>
      </c>
      <c r="JA63" s="123">
        <v>11492.4</v>
      </c>
      <c r="JB63" s="123">
        <v>20313.57</v>
      </c>
      <c r="JC63" s="123">
        <v>25428.39</v>
      </c>
      <c r="JD63" s="123">
        <v>43712.76</v>
      </c>
      <c r="JE63" s="123">
        <v>3355.62</v>
      </c>
      <c r="JF63" s="123">
        <v>2102.42</v>
      </c>
      <c r="JG63" s="123">
        <v>98.956000000000003</v>
      </c>
    </row>
    <row r="64" spans="1:267">
      <c r="A64" s="123">
        <v>1976</v>
      </c>
      <c r="BE64" s="123">
        <v>7.62</v>
      </c>
      <c r="BF64" s="123">
        <v>3.92</v>
      </c>
      <c r="BG64" s="123">
        <v>2.68</v>
      </c>
      <c r="BH64" s="123">
        <v>1.0900000000000001</v>
      </c>
      <c r="BI64" s="123">
        <v>5.94</v>
      </c>
      <c r="BJ64" s="123">
        <v>0.73</v>
      </c>
      <c r="BK64" s="123">
        <v>3.7</v>
      </c>
      <c r="BL64" s="123">
        <v>1.24</v>
      </c>
      <c r="BM64" s="123">
        <v>1.59</v>
      </c>
      <c r="BN64" s="123">
        <v>2.83</v>
      </c>
      <c r="BO64" s="123">
        <v>753.48</v>
      </c>
      <c r="BP64" s="123">
        <v>392.42</v>
      </c>
      <c r="BQ64" s="123">
        <v>258.42</v>
      </c>
      <c r="BR64" s="123">
        <v>15382.53</v>
      </c>
      <c r="BS64" s="123">
        <v>21021.21</v>
      </c>
      <c r="BT64" s="123">
        <v>42637.47</v>
      </c>
      <c r="BU64" s="123">
        <v>9318.23</v>
      </c>
      <c r="BV64" s="123">
        <v>3628.75</v>
      </c>
      <c r="BW64" s="123">
        <v>9743.85</v>
      </c>
      <c r="BX64" s="123">
        <v>15617.14</v>
      </c>
      <c r="BY64" s="123">
        <v>12354.2</v>
      </c>
      <c r="BZ64" s="123">
        <v>5979.51</v>
      </c>
      <c r="CA64" s="123">
        <v>1894.82</v>
      </c>
      <c r="CB64" s="123">
        <v>7871.74</v>
      </c>
      <c r="CC64" s="123">
        <v>11708.47</v>
      </c>
      <c r="CD64" s="123">
        <v>23717.48</v>
      </c>
      <c r="CE64" s="123">
        <v>2915.6689999999999</v>
      </c>
      <c r="CF64" s="123">
        <v>1920.0889999999999</v>
      </c>
      <c r="CG64" s="123">
        <v>18.068999999999999</v>
      </c>
      <c r="HZ64" s="123">
        <v>20.66</v>
      </c>
      <c r="IA64" s="123">
        <v>13.04</v>
      </c>
      <c r="IB64" s="123">
        <v>4.46</v>
      </c>
      <c r="IC64" s="123">
        <v>2.81</v>
      </c>
      <c r="ID64" s="123">
        <v>0.95</v>
      </c>
      <c r="IE64" s="123">
        <v>8.25</v>
      </c>
      <c r="IG64" s="123">
        <v>7.62</v>
      </c>
      <c r="IH64" s="123">
        <v>8.58</v>
      </c>
      <c r="II64" s="123">
        <v>1.64</v>
      </c>
      <c r="IJ64" s="123">
        <v>1.86</v>
      </c>
      <c r="IK64" s="123">
        <v>3.51</v>
      </c>
      <c r="IL64" s="123">
        <v>1557</v>
      </c>
      <c r="IM64" s="123">
        <v>719.74</v>
      </c>
      <c r="IN64" s="123">
        <v>453.26</v>
      </c>
      <c r="IO64" s="123">
        <v>14871.67</v>
      </c>
      <c r="IP64" s="123">
        <v>32079.06</v>
      </c>
      <c r="IQ64" s="123">
        <v>40497.75</v>
      </c>
      <c r="IR64" s="123">
        <v>68363.5</v>
      </c>
      <c r="IS64" s="123">
        <v>23737.52</v>
      </c>
      <c r="IT64" s="123">
        <v>10976.07</v>
      </c>
      <c r="IU64" s="123">
        <v>15439.32</v>
      </c>
      <c r="IV64" s="123">
        <v>23660.38</v>
      </c>
      <c r="IW64" s="123">
        <v>33531.31</v>
      </c>
      <c r="IX64" s="123">
        <v>28047.46</v>
      </c>
      <c r="IY64" s="123">
        <v>9851.08</v>
      </c>
      <c r="IZ64" s="123">
        <v>18767.27</v>
      </c>
      <c r="JA64" s="123">
        <v>12428.89</v>
      </c>
      <c r="JB64" s="123">
        <v>21525.14</v>
      </c>
      <c r="JC64" s="123">
        <v>26934.53</v>
      </c>
      <c r="JD64" s="123">
        <v>47451.21</v>
      </c>
      <c r="JE64" s="123">
        <v>3435.1439999999998</v>
      </c>
      <c r="JF64" s="123">
        <v>2163.268</v>
      </c>
      <c r="JG64" s="123">
        <v>99.061999999999998</v>
      </c>
    </row>
    <row r="65" spans="1:267">
      <c r="A65" s="123">
        <v>1977</v>
      </c>
      <c r="BE65" s="123">
        <v>7.07</v>
      </c>
      <c r="BF65" s="123">
        <v>3.83</v>
      </c>
      <c r="BG65" s="123">
        <v>2.69</v>
      </c>
      <c r="BH65" s="123">
        <v>1.19</v>
      </c>
      <c r="BI65" s="123">
        <v>5.61</v>
      </c>
      <c r="BJ65" s="123">
        <v>0.86</v>
      </c>
      <c r="BK65" s="123">
        <v>3.24</v>
      </c>
      <c r="BL65" s="123">
        <v>1.1399999999999999</v>
      </c>
      <c r="BM65" s="123">
        <v>1.49</v>
      </c>
      <c r="BN65" s="123">
        <v>2.64</v>
      </c>
      <c r="BO65" s="123">
        <v>893.32</v>
      </c>
      <c r="BP65" s="123">
        <v>451.95</v>
      </c>
      <c r="BQ65" s="123">
        <v>297.48</v>
      </c>
      <c r="BR65" s="123">
        <v>17303.88</v>
      </c>
      <c r="BS65" s="123">
        <v>24291.06</v>
      </c>
      <c r="BT65" s="123">
        <v>53897.2</v>
      </c>
      <c r="BU65" s="123">
        <v>10139.93</v>
      </c>
      <c r="BV65" s="123">
        <v>3656.63</v>
      </c>
      <c r="BW65" s="123">
        <v>10316.69</v>
      </c>
      <c r="BX65" s="123">
        <v>16889.52</v>
      </c>
      <c r="BY65" s="123">
        <v>13237.95</v>
      </c>
      <c r="BZ65" s="123">
        <v>6386.08</v>
      </c>
      <c r="CA65" s="123">
        <v>1867.94</v>
      </c>
      <c r="CB65" s="123">
        <v>8237.66</v>
      </c>
      <c r="CC65" s="123">
        <v>12741.33</v>
      </c>
      <c r="CD65" s="123">
        <v>25565.19</v>
      </c>
      <c r="CE65" s="123">
        <v>3002.96</v>
      </c>
      <c r="CF65" s="123">
        <v>1976.6</v>
      </c>
      <c r="CG65" s="123">
        <v>17.094000000000001</v>
      </c>
      <c r="HZ65" s="123">
        <v>19.98</v>
      </c>
      <c r="IA65" s="123">
        <v>12.48</v>
      </c>
      <c r="IB65" s="123">
        <v>4.2</v>
      </c>
      <c r="IC65" s="123">
        <v>2.64</v>
      </c>
      <c r="ID65" s="123">
        <v>0.9</v>
      </c>
      <c r="IE65" s="123">
        <v>7.81</v>
      </c>
      <c r="IG65" s="123">
        <v>7.5</v>
      </c>
      <c r="IH65" s="123">
        <v>8.2799999999999994</v>
      </c>
      <c r="II65" s="123">
        <v>1.55</v>
      </c>
      <c r="IJ65" s="123">
        <v>1.74</v>
      </c>
      <c r="IK65" s="123">
        <v>3.3</v>
      </c>
      <c r="IL65" s="123">
        <v>1669</v>
      </c>
      <c r="IM65" s="123">
        <v>751.16</v>
      </c>
      <c r="IN65" s="123">
        <v>475.45</v>
      </c>
      <c r="IO65" s="123">
        <v>15010.24</v>
      </c>
      <c r="IP65" s="123">
        <v>31543.82</v>
      </c>
      <c r="IQ65" s="123">
        <v>39729.69</v>
      </c>
      <c r="IR65" s="123">
        <v>67658.34</v>
      </c>
      <c r="IS65" s="123">
        <v>23471.7</v>
      </c>
      <c r="IT65" s="123">
        <v>11272.41</v>
      </c>
      <c r="IU65" s="123">
        <v>15549.13</v>
      </c>
      <c r="IV65" s="123">
        <v>23357.94</v>
      </c>
      <c r="IW65" s="123">
        <v>32747.53</v>
      </c>
      <c r="IX65" s="123">
        <v>27531.09</v>
      </c>
      <c r="IY65" s="123">
        <v>10124.870000000001</v>
      </c>
      <c r="IZ65" s="123">
        <v>18748.07</v>
      </c>
      <c r="JA65" s="123">
        <v>12728.2</v>
      </c>
      <c r="JB65" s="123">
        <v>21333.3</v>
      </c>
      <c r="JC65" s="123">
        <v>26677.82</v>
      </c>
      <c r="JD65" s="123">
        <v>45531.28</v>
      </c>
      <c r="JE65" s="123">
        <v>3510.3470000000002</v>
      </c>
      <c r="JF65" s="123">
        <v>2221.904</v>
      </c>
      <c r="JG65" s="123">
        <v>99.126000000000005</v>
      </c>
    </row>
    <row r="66" spans="1:267">
      <c r="A66" s="123">
        <v>1978</v>
      </c>
      <c r="BE66" s="123">
        <v>6.95</v>
      </c>
      <c r="BF66" s="123">
        <v>3.63</v>
      </c>
      <c r="BG66" s="123">
        <v>2.48</v>
      </c>
      <c r="BH66" s="123">
        <v>0.98</v>
      </c>
      <c r="BI66" s="123">
        <v>5.45</v>
      </c>
      <c r="BJ66" s="123">
        <v>0.66</v>
      </c>
      <c r="BK66" s="123">
        <v>3.32</v>
      </c>
      <c r="BL66" s="123">
        <v>1.1499999999999999</v>
      </c>
      <c r="BM66" s="123">
        <v>1.5</v>
      </c>
      <c r="BN66" s="123">
        <v>2.65</v>
      </c>
      <c r="BO66" s="123">
        <v>1010.16</v>
      </c>
      <c r="BP66" s="123">
        <v>496.22</v>
      </c>
      <c r="BQ66" s="123">
        <v>326.45999999999998</v>
      </c>
      <c r="BR66" s="123">
        <v>18002.12</v>
      </c>
      <c r="BS66" s="123">
        <v>24566.71</v>
      </c>
      <c r="BT66" s="123">
        <v>48630.32</v>
      </c>
      <c r="BU66" s="123">
        <v>10814.82</v>
      </c>
      <c r="BV66" s="123">
        <v>4118.43</v>
      </c>
      <c r="BW66" s="123">
        <v>11437.53</v>
      </c>
      <c r="BX66" s="123">
        <v>18550.810000000001</v>
      </c>
      <c r="BY66" s="123">
        <v>14598.99</v>
      </c>
      <c r="BZ66" s="123">
        <v>6895.16</v>
      </c>
      <c r="CA66" s="123">
        <v>2121.4699999999998</v>
      </c>
      <c r="CB66" s="123">
        <v>9130.61</v>
      </c>
      <c r="CC66" s="123">
        <v>14132.16</v>
      </c>
      <c r="CD66" s="123">
        <v>27741.4</v>
      </c>
      <c r="CE66" s="123">
        <v>3094.288</v>
      </c>
      <c r="CF66" s="123">
        <v>2035.7080000000001</v>
      </c>
      <c r="CG66" s="123">
        <v>19.433</v>
      </c>
      <c r="HZ66" s="123">
        <v>20.399999999999999</v>
      </c>
      <c r="IA66" s="123">
        <v>12.7</v>
      </c>
      <c r="IB66" s="123">
        <v>4.28</v>
      </c>
      <c r="IC66" s="123">
        <v>2.7</v>
      </c>
      <c r="ID66" s="123">
        <v>0.93</v>
      </c>
      <c r="IE66" s="123">
        <v>7.92</v>
      </c>
      <c r="IG66" s="123">
        <v>7.7</v>
      </c>
      <c r="IH66" s="123">
        <v>8.42</v>
      </c>
      <c r="II66" s="123">
        <v>1.57</v>
      </c>
      <c r="IJ66" s="123">
        <v>1.77</v>
      </c>
      <c r="IK66" s="123">
        <v>3.35</v>
      </c>
      <c r="IL66" s="123">
        <v>1781</v>
      </c>
      <c r="IM66" s="123">
        <v>783.23</v>
      </c>
      <c r="IN66" s="123">
        <v>498.27</v>
      </c>
      <c r="IO66" s="123">
        <v>15975.8</v>
      </c>
      <c r="IP66" s="123">
        <v>33514.57</v>
      </c>
      <c r="IQ66" s="123">
        <v>42365.85</v>
      </c>
      <c r="IR66" s="123">
        <v>72989.73</v>
      </c>
      <c r="IS66" s="123">
        <v>24823.26</v>
      </c>
      <c r="IT66" s="123">
        <v>12054.67</v>
      </c>
      <c r="IU66" s="123">
        <v>16492.53</v>
      </c>
      <c r="IV66" s="123">
        <v>24663.3</v>
      </c>
      <c r="IW66" s="123">
        <v>34709.879999999997</v>
      </c>
      <c r="IX66" s="123">
        <v>29128.45</v>
      </c>
      <c r="IY66" s="123">
        <v>10721.48</v>
      </c>
      <c r="IZ66" s="123">
        <v>19896.939999999999</v>
      </c>
      <c r="JA66" s="123">
        <v>13637.59</v>
      </c>
      <c r="JB66" s="123">
        <v>22544.63</v>
      </c>
      <c r="JC66" s="123">
        <v>28157.599999999999</v>
      </c>
      <c r="JD66" s="123">
        <v>47555.43</v>
      </c>
      <c r="JE66" s="123">
        <v>3574.3710000000001</v>
      </c>
      <c r="JF66" s="123">
        <v>2273.9229999999998</v>
      </c>
      <c r="JG66" s="123">
        <v>87.718000000000004</v>
      </c>
    </row>
    <row r="67" spans="1:267">
      <c r="A67" s="123">
        <v>1979</v>
      </c>
      <c r="BE67" s="123">
        <v>7.47</v>
      </c>
      <c r="BF67" s="123">
        <v>4.12</v>
      </c>
      <c r="BG67" s="123">
        <v>2.86</v>
      </c>
      <c r="BH67" s="123">
        <v>1.0900000000000001</v>
      </c>
      <c r="BI67" s="123">
        <v>5.97</v>
      </c>
      <c r="BJ67" s="123">
        <v>0.71</v>
      </c>
      <c r="BK67" s="123">
        <v>3.35</v>
      </c>
      <c r="BL67" s="123">
        <v>1.25</v>
      </c>
      <c r="BM67" s="123">
        <v>1.78</v>
      </c>
      <c r="BN67" s="123">
        <v>3.03</v>
      </c>
      <c r="BO67" s="123">
        <v>1010.16</v>
      </c>
      <c r="BP67" s="123">
        <v>481.78</v>
      </c>
      <c r="BQ67" s="123">
        <v>316.8</v>
      </c>
      <c r="BR67" s="123">
        <v>19842.419999999998</v>
      </c>
      <c r="BS67" s="123">
        <v>27601.23</v>
      </c>
      <c r="BT67" s="123">
        <v>52355.73</v>
      </c>
      <c r="BU67" s="123">
        <v>11513.6</v>
      </c>
      <c r="BV67" s="123">
        <v>4037.77</v>
      </c>
      <c r="BW67" s="123">
        <v>12083.62</v>
      </c>
      <c r="BX67" s="123">
        <v>21412.6</v>
      </c>
      <c r="BY67" s="123">
        <v>16229.83</v>
      </c>
      <c r="BZ67" s="123">
        <v>7198.7</v>
      </c>
      <c r="CA67" s="123">
        <v>2007.69</v>
      </c>
      <c r="CB67" s="123">
        <v>9242.41</v>
      </c>
      <c r="CC67" s="123">
        <v>15508.86</v>
      </c>
      <c r="CD67" s="123">
        <v>32089.56</v>
      </c>
      <c r="CE67" s="123">
        <v>3188.5920000000001</v>
      </c>
      <c r="CF67" s="123">
        <v>2096.712</v>
      </c>
      <c r="CG67" s="123">
        <v>19.001000000000001</v>
      </c>
      <c r="IL67" s="123">
        <v>2128.4371999999998</v>
      </c>
      <c r="IM67" s="123">
        <v>915.6</v>
      </c>
      <c r="IN67" s="123">
        <v>585.42999999999995</v>
      </c>
      <c r="JE67" s="123">
        <v>3635.6790000000001</v>
      </c>
      <c r="JF67" s="123">
        <v>2324.6320000000001</v>
      </c>
    </row>
    <row r="68" spans="1:267">
      <c r="A68" s="123">
        <v>1980</v>
      </c>
      <c r="BF68" s="123">
        <v>3.15</v>
      </c>
      <c r="BG68" s="123">
        <v>2.2599999999999998</v>
      </c>
      <c r="BI68" s="123">
        <v>4.4000000000000004</v>
      </c>
      <c r="BL68" s="123">
        <v>0.89</v>
      </c>
      <c r="BO68" s="123">
        <v>1237.4000000000001</v>
      </c>
      <c r="BP68" s="123">
        <v>572.79</v>
      </c>
      <c r="BQ68" s="123">
        <v>376.46</v>
      </c>
      <c r="BR68" s="123">
        <v>18040.5</v>
      </c>
      <c r="BS68" s="123">
        <v>25838.58</v>
      </c>
      <c r="BU68" s="123">
        <v>10075.950000000001</v>
      </c>
      <c r="BW68" s="123">
        <v>10242.43</v>
      </c>
      <c r="CB68" s="123">
        <v>7524.15</v>
      </c>
      <c r="CC68" s="123">
        <v>14261.15</v>
      </c>
      <c r="CE68" s="123">
        <v>3286.9110000000001</v>
      </c>
      <c r="CF68" s="123">
        <v>2160.2910000000002</v>
      </c>
      <c r="HZ68" s="123">
        <v>18.97</v>
      </c>
      <c r="IA68" s="123">
        <v>11.93</v>
      </c>
      <c r="IB68" s="123">
        <v>4.12</v>
      </c>
      <c r="IC68" s="123">
        <v>2.64</v>
      </c>
      <c r="IE68" s="123">
        <v>7.48</v>
      </c>
      <c r="IG68" s="123">
        <v>7.04</v>
      </c>
      <c r="IH68" s="123">
        <v>7.81</v>
      </c>
      <c r="II68" s="123">
        <v>1.48</v>
      </c>
      <c r="IL68" s="123">
        <v>2608.8536899999999</v>
      </c>
      <c r="IM68" s="123">
        <v>1073.17</v>
      </c>
      <c r="IN68" s="123">
        <v>689.64</v>
      </c>
      <c r="IO68" s="123">
        <v>20356.23</v>
      </c>
      <c r="IP68" s="123">
        <v>44214.58</v>
      </c>
      <c r="IQ68" s="123">
        <v>56736.79</v>
      </c>
      <c r="IS68" s="123">
        <v>32106.560000000001</v>
      </c>
      <c r="IT68" s="123">
        <v>15106.74</v>
      </c>
      <c r="IU68" s="123">
        <v>20953.52</v>
      </c>
      <c r="IV68" s="123">
        <v>31692.36</v>
      </c>
      <c r="IY68" s="123">
        <v>13196.05</v>
      </c>
      <c r="IZ68" s="123">
        <v>25605.73</v>
      </c>
      <c r="JA68" s="123">
        <v>17231.02</v>
      </c>
      <c r="JB68" s="123">
        <v>28439.96</v>
      </c>
      <c r="JC68" s="123">
        <v>35973.79</v>
      </c>
      <c r="JE68" s="123">
        <v>3782.9140000000002</v>
      </c>
      <c r="JF68" s="123">
        <v>2430.9679999999998</v>
      </c>
      <c r="JG68" s="123">
        <v>90.227000000000004</v>
      </c>
    </row>
    <row r="69" spans="1:267">
      <c r="A69" s="123">
        <v>1981</v>
      </c>
      <c r="IL69" s="123">
        <v>3319.10142</v>
      </c>
      <c r="IM69" s="123">
        <v>1309.27</v>
      </c>
      <c r="IN69" s="123">
        <v>847.29</v>
      </c>
      <c r="JE69" s="123">
        <v>3917.3229999999999</v>
      </c>
      <c r="JF69" s="123">
        <v>2535.0819999999999</v>
      </c>
    </row>
    <row r="70" spans="1:267">
      <c r="A70" s="123">
        <v>1982</v>
      </c>
      <c r="IL70" s="123">
        <v>3845.63789</v>
      </c>
      <c r="IM70" s="123">
        <v>1466.22</v>
      </c>
      <c r="IN70" s="123">
        <v>955.51</v>
      </c>
      <c r="JE70" s="123">
        <v>4024.6990000000001</v>
      </c>
      <c r="JF70" s="123">
        <v>2622.8159999999998</v>
      </c>
    </row>
    <row r="71" spans="1:267">
      <c r="A71" s="123">
        <v>1983</v>
      </c>
      <c r="HZ71" s="123">
        <v>14.57</v>
      </c>
      <c r="IA71" s="123">
        <v>9.1999999999999993</v>
      </c>
      <c r="IB71" s="123">
        <v>3.08</v>
      </c>
      <c r="IC71" s="123">
        <v>1.95</v>
      </c>
      <c r="IE71" s="123">
        <v>5.75</v>
      </c>
      <c r="IG71" s="123">
        <v>5.37</v>
      </c>
      <c r="IH71" s="123">
        <v>6.12</v>
      </c>
      <c r="II71" s="123">
        <v>1.1299999999999999</v>
      </c>
      <c r="IL71" s="123">
        <v>4656.5809200000003</v>
      </c>
      <c r="IM71" s="123">
        <v>1699.17</v>
      </c>
      <c r="IN71" s="123">
        <v>1109.74</v>
      </c>
      <c r="IO71" s="123">
        <v>24757.33</v>
      </c>
      <c r="IP71" s="123">
        <v>52322.23</v>
      </c>
      <c r="IQ71" s="123">
        <v>66371.490000000005</v>
      </c>
      <c r="IS71" s="123">
        <v>39066.089999999997</v>
      </c>
      <c r="IT71" s="123">
        <v>18256.46</v>
      </c>
      <c r="IU71" s="123">
        <v>25992.2</v>
      </c>
      <c r="IV71" s="123">
        <v>38272.980000000003</v>
      </c>
      <c r="IY71" s="123">
        <v>15551.21</v>
      </c>
      <c r="IZ71" s="123">
        <v>31258.21</v>
      </c>
      <c r="JA71" s="123">
        <v>20703.87</v>
      </c>
      <c r="JB71" s="123">
        <v>35323.129999999997</v>
      </c>
      <c r="JC71" s="123">
        <v>44211.22</v>
      </c>
      <c r="JE71" s="123">
        <v>4196.1059999999998</v>
      </c>
      <c r="JF71" s="123">
        <v>2740.4969999999998</v>
      </c>
      <c r="JG71" s="123">
        <v>104.084</v>
      </c>
    </row>
    <row r="72" spans="1:267">
      <c r="A72" s="123">
        <v>1984</v>
      </c>
      <c r="HZ72" s="123">
        <v>16.399999999999999</v>
      </c>
      <c r="IA72" s="123">
        <v>10.47</v>
      </c>
      <c r="IB72" s="123">
        <v>3.43</v>
      </c>
      <c r="IC72" s="123">
        <v>2.1</v>
      </c>
      <c r="IE72" s="123">
        <v>6.49</v>
      </c>
      <c r="IG72" s="123">
        <v>5.92</v>
      </c>
      <c r="IH72" s="123">
        <v>7.04</v>
      </c>
      <c r="II72" s="123">
        <v>1.33</v>
      </c>
      <c r="IL72" s="123">
        <v>4772.6495500000001</v>
      </c>
      <c r="IM72" s="123">
        <v>1665.02</v>
      </c>
      <c r="IN72" s="123">
        <v>1089.79</v>
      </c>
      <c r="IO72" s="123">
        <v>27304.240000000002</v>
      </c>
      <c r="IP72" s="123">
        <v>57186.65</v>
      </c>
      <c r="IQ72" s="123">
        <v>69954.86</v>
      </c>
      <c r="IS72" s="123">
        <v>43251</v>
      </c>
      <c r="IT72" s="123">
        <v>19729</v>
      </c>
      <c r="IU72" s="123">
        <v>29302.69</v>
      </c>
      <c r="IV72" s="123">
        <v>44418.45</v>
      </c>
      <c r="IY72" s="123">
        <v>16683.03</v>
      </c>
      <c r="IZ72" s="123">
        <v>34879.49</v>
      </c>
      <c r="JA72" s="123">
        <v>22736.91</v>
      </c>
      <c r="JB72" s="123">
        <v>39555.760000000002</v>
      </c>
      <c r="JC72" s="123">
        <v>48595.6</v>
      </c>
      <c r="JE72" s="123">
        <v>4379.4319999999998</v>
      </c>
      <c r="JF72" s="123">
        <v>2866.415</v>
      </c>
      <c r="JG72" s="123">
        <v>136.36699999999999</v>
      </c>
    </row>
  </sheetData>
  <pageMargins left="0.7" right="0.7" top="0.75" bottom="0.75" header="0.3" footer="0.3"/>
  <extLst>
    <ext xmlns:mx="http://schemas.microsoft.com/office/mac/excel/2008/main" uri="{64002731-A6B0-56B0-2670-7721B7C09600}">
      <mx:PLV Mode="0" OnePage="0" WScale="0"/>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5"/>
  <sheetViews>
    <sheetView topLeftCell="A2" workbookViewId="0">
      <selection activeCell="A2" sqref="A1:XFD1048576"/>
    </sheetView>
  </sheetViews>
  <sheetFormatPr baseColWidth="10" defaultRowHeight="13" x14ac:dyDescent="0"/>
  <sheetData>
    <row r="1" spans="1:15">
      <c r="A1" t="s">
        <v>702</v>
      </c>
    </row>
    <row r="2" spans="1:15">
      <c r="A2" s="365"/>
      <c r="B2" s="365" t="s">
        <v>693</v>
      </c>
      <c r="C2" s="365"/>
      <c r="D2" s="365" t="s">
        <v>694</v>
      </c>
      <c r="E2" s="365" t="s">
        <v>695</v>
      </c>
      <c r="F2" s="365"/>
      <c r="G2" s="365" t="s">
        <v>696</v>
      </c>
      <c r="H2" s="365"/>
      <c r="I2" s="365" t="s">
        <v>697</v>
      </c>
      <c r="J2" s="365" t="s">
        <v>698</v>
      </c>
      <c r="K2" s="365"/>
      <c r="L2" s="365" t="s">
        <v>703</v>
      </c>
      <c r="M2" s="365" t="s">
        <v>698</v>
      </c>
      <c r="N2" s="365"/>
    </row>
    <row r="3" spans="1:15">
      <c r="A3" s="365" t="s">
        <v>699</v>
      </c>
      <c r="B3" s="365" t="s">
        <v>700</v>
      </c>
      <c r="C3" s="365" t="s">
        <v>701</v>
      </c>
      <c r="D3" s="365"/>
      <c r="E3" s="365" t="s">
        <v>700</v>
      </c>
      <c r="F3" s="365" t="s">
        <v>701</v>
      </c>
      <c r="G3" s="365" t="s">
        <v>700</v>
      </c>
      <c r="H3" s="365" t="s">
        <v>701</v>
      </c>
      <c r="I3" s="365"/>
      <c r="J3" s="365" t="s">
        <v>700</v>
      </c>
      <c r="K3" s="365" t="s">
        <v>701</v>
      </c>
      <c r="L3" s="365"/>
      <c r="M3" s="365" t="s">
        <v>700</v>
      </c>
      <c r="N3" s="365" t="s">
        <v>701</v>
      </c>
    </row>
    <row r="4" spans="1:15">
      <c r="A4" s="365">
        <v>1956</v>
      </c>
      <c r="B4" s="4">
        <v>98.380829189808168</v>
      </c>
      <c r="C4" s="4">
        <v>1.6191708101918323</v>
      </c>
      <c r="D4" s="4">
        <v>35.027999999999999</v>
      </c>
      <c r="E4" s="4">
        <v>0.34460836848606002</v>
      </c>
      <c r="F4" s="239">
        <v>5.6716315139399565E-3</v>
      </c>
      <c r="G4" s="4">
        <v>98.49295029689921</v>
      </c>
      <c r="H4" s="4">
        <v>1.5070497031007903</v>
      </c>
      <c r="I4" s="4">
        <v>13.914</v>
      </c>
      <c r="J4" s="365">
        <v>0.13704309104310555</v>
      </c>
      <c r="K4" s="368">
        <v>2.096908956894461E-3</v>
      </c>
      <c r="L4">
        <v>17.392499999999998</v>
      </c>
      <c r="M4">
        <v>17.130386380388192</v>
      </c>
      <c r="N4">
        <v>0.26211361961180657</v>
      </c>
    </row>
    <row r="5" spans="1:15">
      <c r="A5" s="365">
        <v>1957</v>
      </c>
      <c r="B5" s="4">
        <v>98.320960302076386</v>
      </c>
      <c r="C5" s="4">
        <v>1.6790396979236135</v>
      </c>
      <c r="D5" s="4">
        <v>34.875</v>
      </c>
      <c r="E5" s="4">
        <v>0.34289434905349142</v>
      </c>
      <c r="F5" s="239">
        <v>5.8556509465085838E-3</v>
      </c>
      <c r="G5" s="4">
        <v>98.478497405508975</v>
      </c>
      <c r="H5" s="4">
        <v>1.5215025944910252</v>
      </c>
      <c r="I5" s="4">
        <v>13.659000000000001</v>
      </c>
      <c r="J5" s="365">
        <v>0.13451177960618471</v>
      </c>
      <c r="K5" s="368">
        <v>2.0782203938153054E-3</v>
      </c>
      <c r="L5" s="365">
        <v>17.07375</v>
      </c>
      <c r="M5" s="365">
        <v>16.81397245077309</v>
      </c>
      <c r="N5" s="365">
        <v>0.25977754922691076</v>
      </c>
      <c r="O5" s="430"/>
    </row>
    <row r="6" spans="1:15">
      <c r="A6" s="365">
        <v>1958</v>
      </c>
      <c r="B6" s="4">
        <v>98.313617005292741</v>
      </c>
      <c r="C6" s="4">
        <v>1.6863829947072588</v>
      </c>
      <c r="D6" s="4">
        <v>34.369999999999997</v>
      </c>
      <c r="E6" s="4">
        <v>0.33790390164719114</v>
      </c>
      <c r="F6" s="239">
        <v>5.796098352808865E-3</v>
      </c>
      <c r="G6" s="4">
        <v>98.51118420586414</v>
      </c>
      <c r="H6" s="4">
        <v>1.48881579413586</v>
      </c>
      <c r="I6" s="4">
        <v>13.243</v>
      </c>
      <c r="J6" s="365">
        <v>0.13045836124382587</v>
      </c>
      <c r="K6" s="368">
        <v>1.9716387561741211E-3</v>
      </c>
      <c r="L6" s="365">
        <v>16.553750000000001</v>
      </c>
      <c r="M6" s="365">
        <v>16.307295155478236</v>
      </c>
      <c r="N6" s="365">
        <v>0.24645484452176447</v>
      </c>
      <c r="O6" s="430"/>
    </row>
    <row r="7" spans="1:15">
      <c r="A7" s="365">
        <v>1959</v>
      </c>
      <c r="B7" s="4">
        <v>98.262329082006957</v>
      </c>
      <c r="C7" s="4">
        <v>1.737670917993043</v>
      </c>
      <c r="D7" s="4">
        <v>33.472999999999999</v>
      </c>
      <c r="E7" s="4">
        <v>0.32891349413620186</v>
      </c>
      <c r="F7" s="239">
        <v>5.816505863798116E-3</v>
      </c>
      <c r="G7" s="4">
        <v>98.635386448700672</v>
      </c>
      <c r="H7" s="4">
        <v>1.3646135512993283</v>
      </c>
      <c r="I7" s="4">
        <v>12.782999999999999</v>
      </c>
      <c r="J7" s="365">
        <v>0.12608561449737407</v>
      </c>
      <c r="K7" s="368">
        <v>1.7443855026259281E-3</v>
      </c>
      <c r="L7" s="365">
        <v>15.978749999999998</v>
      </c>
      <c r="M7" s="365">
        <v>15.760701812171755</v>
      </c>
      <c r="N7" s="365">
        <v>0.2180481878282432</v>
      </c>
      <c r="O7" s="430"/>
    </row>
    <row r="8" spans="1:15">
      <c r="A8" s="365">
        <v>1960</v>
      </c>
      <c r="B8" s="4"/>
      <c r="C8" s="4"/>
      <c r="D8" s="369">
        <v>32.524000000000001</v>
      </c>
      <c r="E8" s="369">
        <v>0.31976441011468099</v>
      </c>
      <c r="F8" s="370">
        <v>5.4755898853190432E-3</v>
      </c>
      <c r="G8" s="4"/>
      <c r="H8" s="4"/>
      <c r="I8" s="369">
        <v>12.309000000000001</v>
      </c>
      <c r="J8" s="369">
        <v>0.1213372190123384</v>
      </c>
      <c r="K8" s="369">
        <v>1.7527809876616146E-3</v>
      </c>
      <c r="L8" s="365">
        <v>15.38625</v>
      </c>
      <c r="M8" s="365">
        <v>15.167152376542298</v>
      </c>
      <c r="N8" s="365">
        <v>0.21909762345770289</v>
      </c>
      <c r="O8" s="430"/>
    </row>
    <row r="9" spans="1:15">
      <c r="A9" s="365">
        <v>1961</v>
      </c>
      <c r="B9" s="4">
        <v>98.37381665658279</v>
      </c>
      <c r="C9" s="4">
        <v>1.6261833434172104</v>
      </c>
      <c r="D9" s="4">
        <v>31.574999999999999</v>
      </c>
      <c r="E9" s="4">
        <v>0.31061532609316012</v>
      </c>
      <c r="F9" s="239">
        <v>5.1346739068398595E-3</v>
      </c>
      <c r="G9" s="4">
        <v>98.511891446812612</v>
      </c>
      <c r="H9" s="4">
        <v>1.4881085531873879</v>
      </c>
      <c r="I9" s="4">
        <v>11.835000000000001</v>
      </c>
      <c r="J9" s="365">
        <v>0.11658882352730272</v>
      </c>
      <c r="K9" s="368">
        <v>1.7611764726972873E-3</v>
      </c>
      <c r="L9" s="365">
        <v>14.793750000000001</v>
      </c>
      <c r="M9" s="365">
        <v>14.573602940912842</v>
      </c>
      <c r="N9" s="365">
        <v>0.22014705908715904</v>
      </c>
      <c r="O9" s="430"/>
    </row>
    <row r="10" spans="1:15">
      <c r="A10" s="365">
        <v>1962</v>
      </c>
      <c r="B10" s="4"/>
      <c r="C10" s="4"/>
      <c r="D10" s="369">
        <v>32.933</v>
      </c>
      <c r="E10" s="369">
        <v>0.32370226491716708</v>
      </c>
      <c r="F10" s="370">
        <v>5.6277350828329298E-3</v>
      </c>
      <c r="G10" s="4"/>
      <c r="H10" s="4"/>
      <c r="I10" s="369">
        <v>12.5175</v>
      </c>
      <c r="J10" s="369">
        <v>0.12321366674274364</v>
      </c>
      <c r="K10" s="369">
        <v>1.9613332572563646E-3</v>
      </c>
      <c r="L10" s="365">
        <v>15.646875</v>
      </c>
      <c r="M10" s="365">
        <v>15.401708342842957</v>
      </c>
      <c r="N10" s="365">
        <v>0.24516665715704278</v>
      </c>
      <c r="O10" s="430"/>
    </row>
    <row r="11" spans="1:15">
      <c r="A11" s="365">
        <v>1963</v>
      </c>
      <c r="B11" s="4">
        <v>98.215042938722718</v>
      </c>
      <c r="C11" s="4">
        <v>1.7849570612772823</v>
      </c>
      <c r="D11" s="4">
        <v>34.290999999999997</v>
      </c>
      <c r="E11" s="4">
        <v>0.33678920374117405</v>
      </c>
      <c r="F11" s="239">
        <v>6.1207962588259446E-3</v>
      </c>
      <c r="G11" s="4">
        <v>98.362507544079236</v>
      </c>
      <c r="H11" s="4">
        <v>1.6374924559207642</v>
      </c>
      <c r="I11" s="4">
        <v>13.2</v>
      </c>
      <c r="J11" s="365">
        <v>0.12983850995818458</v>
      </c>
      <c r="K11" s="368">
        <v>2.1614900418154281E-3</v>
      </c>
      <c r="L11" s="365">
        <v>16.499999999999996</v>
      </c>
      <c r="M11" s="365">
        <v>16.229813744773072</v>
      </c>
      <c r="N11" s="365">
        <v>0.27018625522692474</v>
      </c>
      <c r="O11" s="430"/>
    </row>
    <row r="12" spans="1:15">
      <c r="A12" s="365">
        <v>1964</v>
      </c>
      <c r="B12" s="4">
        <v>98.153200304915487</v>
      </c>
      <c r="C12" s="4">
        <v>1.8467996950845134</v>
      </c>
      <c r="D12" s="4">
        <v>35.652999999999999</v>
      </c>
      <c r="E12" s="4">
        <v>0.34994560504711525</v>
      </c>
      <c r="F12" s="239">
        <v>6.5843949528847645E-3</v>
      </c>
      <c r="G12" s="4">
        <v>98.302188866588665</v>
      </c>
      <c r="H12" s="4">
        <v>1.697811133411335</v>
      </c>
      <c r="I12" s="4">
        <v>13.670999999999999</v>
      </c>
      <c r="J12" s="365">
        <v>0.13438892239951336</v>
      </c>
      <c r="K12" s="368">
        <v>2.3210776004866374E-3</v>
      </c>
      <c r="L12" s="365">
        <v>17.088749999999997</v>
      </c>
      <c r="M12" s="365">
        <v>16.798615299939168</v>
      </c>
      <c r="N12" s="365">
        <v>0.29013470006082898</v>
      </c>
      <c r="O12" s="430"/>
    </row>
    <row r="13" spans="1:15">
      <c r="A13" s="365">
        <v>1965</v>
      </c>
      <c r="B13" s="4">
        <v>98.244181071926803</v>
      </c>
      <c r="C13" s="4">
        <v>1.7558189280731966</v>
      </c>
      <c r="D13" s="4">
        <v>35.475999999999999</v>
      </c>
      <c r="E13" s="4">
        <v>0.34853105677076757</v>
      </c>
      <c r="F13" s="239">
        <v>6.2289432292324531E-3</v>
      </c>
      <c r="G13" s="4">
        <v>98.333717501890021</v>
      </c>
      <c r="H13" s="4">
        <v>1.6662824981099789</v>
      </c>
      <c r="I13" s="4">
        <v>13.257999999999999</v>
      </c>
      <c r="J13" s="365">
        <v>0.13037084266400578</v>
      </c>
      <c r="K13" s="368">
        <v>2.2091573359942218E-3</v>
      </c>
      <c r="L13" s="365">
        <v>16.572499999999998</v>
      </c>
      <c r="M13" s="365">
        <v>16.296355333000722</v>
      </c>
      <c r="N13" s="365">
        <v>0.27614466699927576</v>
      </c>
      <c r="O13" s="430"/>
    </row>
    <row r="14" spans="1:15">
      <c r="A14" s="365">
        <v>1966</v>
      </c>
      <c r="B14" s="4"/>
      <c r="C14" s="4"/>
      <c r="D14" s="369">
        <v>35.222000000000001</v>
      </c>
      <c r="E14" s="369">
        <v>0.34610719372600085</v>
      </c>
      <c r="F14" s="370">
        <v>6.1128062739991829E-3</v>
      </c>
      <c r="G14" s="4"/>
      <c r="H14" s="4"/>
      <c r="I14" s="369">
        <v>12.9465</v>
      </c>
      <c r="J14" s="369">
        <v>0.12744527932495819</v>
      </c>
      <c r="K14" s="369">
        <v>2.0197206750418029E-3</v>
      </c>
      <c r="L14" s="365">
        <v>16.183125</v>
      </c>
      <c r="M14" s="365">
        <v>15.930659915619774</v>
      </c>
      <c r="N14" s="365">
        <v>0.2524650843802263</v>
      </c>
      <c r="O14" s="430"/>
    </row>
    <row r="15" spans="1:15">
      <c r="A15" s="365">
        <v>1967</v>
      </c>
      <c r="B15" s="4">
        <v>98.285097998522673</v>
      </c>
      <c r="C15" s="4">
        <v>1.7149020014773271</v>
      </c>
      <c r="D15" s="4">
        <v>34.968000000000004</v>
      </c>
      <c r="E15" s="4">
        <v>0.34368333068123413</v>
      </c>
      <c r="F15" s="239">
        <v>5.9966693187659126E-3</v>
      </c>
      <c r="G15" s="4">
        <v>98.551417479945101</v>
      </c>
      <c r="H15" s="4">
        <v>1.4485825200548987</v>
      </c>
      <c r="I15" s="4">
        <v>12.635</v>
      </c>
      <c r="J15" s="365">
        <v>0.12451971598591062</v>
      </c>
      <c r="K15" s="368">
        <v>1.83028401408937E-3</v>
      </c>
      <c r="L15" s="365">
        <v>15.793749999999999</v>
      </c>
      <c r="M15" s="365">
        <v>15.564964498238828</v>
      </c>
      <c r="N15" s="365">
        <v>0.22878550176117152</v>
      </c>
      <c r="O15" s="430"/>
    </row>
    <row r="16" spans="1:15">
      <c r="A16" s="365">
        <v>1968</v>
      </c>
      <c r="B16" s="4"/>
      <c r="C16" s="4"/>
      <c r="D16" s="369">
        <v>35.167000000000002</v>
      </c>
      <c r="E16" s="369">
        <v>0.3457617836542406</v>
      </c>
      <c r="F16" s="370">
        <v>5.9082163457594428E-3</v>
      </c>
      <c r="G16" s="4"/>
      <c r="H16" s="4"/>
      <c r="I16" s="369">
        <v>13.007</v>
      </c>
      <c r="J16" s="369">
        <v>0.12806220288368972</v>
      </c>
      <c r="K16" s="369">
        <v>2.0077971163102726E-3</v>
      </c>
      <c r="L16" s="365">
        <v>16.258749999999999</v>
      </c>
      <c r="M16" s="365">
        <v>16.007775360461213</v>
      </c>
      <c r="N16" s="365">
        <v>0.25097463953878574</v>
      </c>
      <c r="O16" s="430"/>
    </row>
    <row r="17" spans="1:15">
      <c r="A17" s="365">
        <v>1969</v>
      </c>
      <c r="B17" s="4">
        <v>98.354418545282741</v>
      </c>
      <c r="C17" s="4">
        <v>1.6455814547172594</v>
      </c>
      <c r="D17" s="4">
        <v>35.366</v>
      </c>
      <c r="E17" s="4">
        <v>0.347840236627247</v>
      </c>
      <c r="F17" s="239">
        <v>5.8197633727530285E-3</v>
      </c>
      <c r="G17" s="4">
        <v>98.366611691059717</v>
      </c>
      <c r="H17" s="4">
        <v>1.6333883089402832</v>
      </c>
      <c r="I17" s="4">
        <v>13.379</v>
      </c>
      <c r="J17" s="365">
        <v>0.1316046897814688</v>
      </c>
      <c r="K17" s="368">
        <v>2.185310218531189E-3</v>
      </c>
      <c r="L17" s="365">
        <v>16.723749999999999</v>
      </c>
      <c r="M17" s="365">
        <v>16.450586222683597</v>
      </c>
      <c r="N17" s="365">
        <v>0.27316377731640173</v>
      </c>
      <c r="O17" s="430"/>
    </row>
    <row r="18" spans="1:15">
      <c r="A18" s="365">
        <v>1970</v>
      </c>
      <c r="B18" s="4"/>
      <c r="C18" s="4"/>
      <c r="D18" s="369">
        <v>35.418999999999997</v>
      </c>
      <c r="E18" s="369">
        <v>0.34821799365586548</v>
      </c>
      <c r="F18" s="370">
        <v>5.9720063441344728E-3</v>
      </c>
      <c r="G18" s="4"/>
      <c r="H18" s="4"/>
      <c r="I18" s="369">
        <v>13.138999999999999</v>
      </c>
      <c r="J18" s="369">
        <v>0.12922897377584733</v>
      </c>
      <c r="K18" s="369">
        <v>2.161026224152679E-3</v>
      </c>
      <c r="L18" s="365">
        <v>16.423749999999998</v>
      </c>
      <c r="M18" s="365">
        <v>16.153621721980915</v>
      </c>
      <c r="N18" s="365">
        <v>0.27012827801908301</v>
      </c>
      <c r="O18" s="430"/>
    </row>
    <row r="19" spans="1:15">
      <c r="A19" s="365">
        <v>1971</v>
      </c>
      <c r="B19" s="4">
        <v>98.273497599369634</v>
      </c>
      <c r="C19" s="4">
        <v>1.7265024006303662</v>
      </c>
      <c r="D19" s="4">
        <v>35.472000000000001</v>
      </c>
      <c r="E19" s="223">
        <v>0.34859575068448401</v>
      </c>
      <c r="F19" s="239">
        <v>6.1242493155160282E-3</v>
      </c>
      <c r="G19" s="4">
        <v>98.343482262365967</v>
      </c>
      <c r="H19" s="4">
        <v>1.656517737634033</v>
      </c>
      <c r="I19" s="4">
        <v>12.898999999999999</v>
      </c>
      <c r="J19" s="365">
        <v>0.12685325777022585</v>
      </c>
      <c r="K19" s="368">
        <v>2.1367422297741412E-3</v>
      </c>
      <c r="L19" s="365">
        <v>16.123749999999998</v>
      </c>
      <c r="M19" s="365">
        <v>15.856657221278232</v>
      </c>
      <c r="N19" s="365">
        <v>0.26709277872176607</v>
      </c>
      <c r="O19" s="430"/>
    </row>
    <row r="20" spans="1:15">
      <c r="A20" s="365">
        <v>1972</v>
      </c>
      <c r="B20" s="4"/>
      <c r="C20" s="4"/>
      <c r="D20" s="4"/>
      <c r="E20" s="371">
        <v>0.34598470725611624</v>
      </c>
      <c r="F20" s="370">
        <v>6.5606199089375816E-3</v>
      </c>
      <c r="G20" s="4"/>
      <c r="H20" s="4"/>
      <c r="I20" s="4">
        <v>12.911521489276307</v>
      </c>
      <c r="J20" s="371">
        <v>0.12687818936623796</v>
      </c>
      <c r="K20" s="371">
        <v>2.2370255265250914E-3</v>
      </c>
      <c r="L20" s="365">
        <v>16.139401861595381</v>
      </c>
      <c r="M20" s="365">
        <v>15.859774283323338</v>
      </c>
      <c r="N20" s="365">
        <v>0.27962757827204321</v>
      </c>
      <c r="O20" s="430"/>
    </row>
    <row r="21" spans="1:15">
      <c r="A21" s="365">
        <v>1973</v>
      </c>
      <c r="B21" s="4"/>
      <c r="C21" s="4"/>
      <c r="D21" s="4"/>
      <c r="E21" s="371">
        <v>0.34339322100184322</v>
      </c>
      <c r="F21" s="370">
        <v>7.0280831775578149E-3</v>
      </c>
      <c r="G21" s="4"/>
      <c r="H21" s="4"/>
      <c r="I21" s="4">
        <v>12.924514126151193</v>
      </c>
      <c r="J21" s="371">
        <v>0.12690312586227781</v>
      </c>
      <c r="K21" s="371">
        <v>2.3420153992341074E-3</v>
      </c>
      <c r="L21" s="365">
        <v>16.15564265768899</v>
      </c>
      <c r="M21" s="365">
        <v>15.862891345368443</v>
      </c>
      <c r="N21" s="365">
        <v>0.29275131232054719</v>
      </c>
      <c r="O21" s="430"/>
    </row>
    <row r="22" spans="1:15">
      <c r="A22" s="365">
        <v>1974</v>
      </c>
      <c r="B22" s="4">
        <v>97.838709755990948</v>
      </c>
      <c r="C22" s="4">
        <v>2.1612902440090522</v>
      </c>
      <c r="D22" s="4">
        <v>34.835000000000001</v>
      </c>
      <c r="E22" s="223">
        <v>0.34082114543499442</v>
      </c>
      <c r="F22" s="239">
        <v>7.5288545650055716E-3</v>
      </c>
      <c r="G22" s="4">
        <v>98.104859529531922</v>
      </c>
      <c r="H22" s="4">
        <v>1.8951404704680783</v>
      </c>
      <c r="I22" s="4">
        <v>12.938000000000001</v>
      </c>
      <c r="J22" s="365">
        <v>0.12692806725930841</v>
      </c>
      <c r="K22" s="368">
        <v>2.4519327406915814E-3</v>
      </c>
      <c r="L22" s="365">
        <v>16.172499999999999</v>
      </c>
      <c r="M22" s="365">
        <v>15.866008407413549</v>
      </c>
      <c r="N22" s="365">
        <v>0.30649159258645042</v>
      </c>
      <c r="O22" s="430"/>
    </row>
    <row r="23" spans="1:15">
      <c r="A23" s="365">
        <v>1975</v>
      </c>
      <c r="B23" s="4">
        <v>98.045994786607096</v>
      </c>
      <c r="C23" s="4">
        <v>1.9540052133929038</v>
      </c>
      <c r="D23" s="4">
        <v>34.698999999999998</v>
      </c>
      <c r="E23" s="368">
        <v>0.34020979731004791</v>
      </c>
      <c r="F23" s="239">
        <v>6.7802026899520529E-3</v>
      </c>
      <c r="G23" s="4">
        <v>98.197293678067808</v>
      </c>
      <c r="H23" s="4">
        <v>1.8027063219321917</v>
      </c>
      <c r="I23" s="4">
        <v>12.178000000000001</v>
      </c>
      <c r="J23" s="365">
        <v>0.119584664241151</v>
      </c>
      <c r="K23" s="368">
        <v>2.195335758849018E-3</v>
      </c>
      <c r="L23" s="365">
        <v>15.2225</v>
      </c>
      <c r="M23" s="365">
        <v>14.948083030143874</v>
      </c>
      <c r="N23" s="365">
        <v>0.27441696985612651</v>
      </c>
      <c r="O23" s="430"/>
    </row>
    <row r="24" spans="1:15">
      <c r="A24" s="365">
        <v>1976</v>
      </c>
      <c r="B24" s="4"/>
      <c r="C24" s="4"/>
      <c r="D24" s="4"/>
      <c r="E24" s="371">
        <v>0.32844738086936542</v>
      </c>
      <c r="F24" s="370">
        <v>7.3568629515873884E-3</v>
      </c>
      <c r="G24" s="4"/>
      <c r="H24" s="4"/>
      <c r="I24" s="4">
        <v>11.536694453648545</v>
      </c>
      <c r="J24" s="371">
        <v>0.11334111604311078</v>
      </c>
      <c r="K24" s="371">
        <v>2.0258284933746666E-3</v>
      </c>
      <c r="L24" s="365">
        <v>14.420868067060681</v>
      </c>
      <c r="M24" s="365">
        <v>14.207677536053993</v>
      </c>
      <c r="N24" s="365">
        <v>0.21319053100668839</v>
      </c>
      <c r="O24" s="430"/>
    </row>
    <row r="25" spans="1:15">
      <c r="A25" s="365">
        <v>1977</v>
      </c>
      <c r="B25" s="4"/>
      <c r="C25" s="4"/>
      <c r="D25" s="4"/>
      <c r="E25" s="371">
        <v>0.3170916383152611</v>
      </c>
      <c r="F25" s="370">
        <v>7.9825685106210062E-3</v>
      </c>
      <c r="G25" s="4"/>
      <c r="H25" s="4"/>
      <c r="I25" s="4">
        <v>10.929295451322133</v>
      </c>
      <c r="J25" s="371">
        <v>0.10742354521306019</v>
      </c>
      <c r="K25" s="371">
        <v>1.8694093001611416E-3</v>
      </c>
      <c r="L25" s="365">
        <v>13.661619314152667</v>
      </c>
      <c r="M25" s="365">
        <v>13.467272041964112</v>
      </c>
      <c r="N25" s="365">
        <v>0.19434727218855485</v>
      </c>
      <c r="O25" s="430"/>
    </row>
    <row r="26" spans="1:15">
      <c r="A26" s="365">
        <v>1978</v>
      </c>
      <c r="B26" s="4">
        <v>97.248486070492589</v>
      </c>
      <c r="C26" s="4">
        <v>2.7515139295074107</v>
      </c>
      <c r="D26" s="4">
        <v>31.478999999999999</v>
      </c>
      <c r="E26" s="368">
        <v>0.30612850930130364</v>
      </c>
      <c r="F26" s="239">
        <v>8.6614906986963724E-3</v>
      </c>
      <c r="G26" s="4">
        <v>98.333911901674583</v>
      </c>
      <c r="H26" s="4">
        <v>1.6660880983254174</v>
      </c>
      <c r="I26" s="4">
        <v>10.353999999999999</v>
      </c>
      <c r="J26" s="365">
        <v>0.10181493238299386</v>
      </c>
      <c r="K26" s="368">
        <v>1.7250676170061374E-3</v>
      </c>
      <c r="L26" s="365">
        <v>12.942499999999999</v>
      </c>
      <c r="M26" s="365">
        <v>12.726866547874231</v>
      </c>
      <c r="N26" s="365">
        <v>0.21563345212576834</v>
      </c>
      <c r="O26" s="430"/>
    </row>
    <row r="27" spans="1:15">
      <c r="A27" s="365">
        <v>1979</v>
      </c>
      <c r="B27" s="4">
        <v>97.0075385693154</v>
      </c>
      <c r="C27" s="4">
        <v>2.9924614306845996</v>
      </c>
      <c r="D27" s="4">
        <v>29.785</v>
      </c>
      <c r="E27" s="4">
        <v>0.28893695362870592</v>
      </c>
      <c r="F27" s="239">
        <v>8.9130463712940866E-3</v>
      </c>
      <c r="G27" s="4">
        <v>98.304613865433026</v>
      </c>
      <c r="H27" s="4">
        <v>1.6953861345669736</v>
      </c>
      <c r="I27" s="4">
        <v>9.93</v>
      </c>
      <c r="J27" s="365">
        <v>9.7616481568374991E-2</v>
      </c>
      <c r="K27" s="368">
        <v>1.6835184316250085E-3</v>
      </c>
      <c r="L27" s="365">
        <v>12.4125</v>
      </c>
      <c r="M27" s="365">
        <v>12.202060196046872</v>
      </c>
      <c r="N27" s="365">
        <v>0.21043980395312722</v>
      </c>
      <c r="O27" s="430"/>
    </row>
    <row r="28" spans="1:15">
      <c r="A28" s="365">
        <v>1980</v>
      </c>
      <c r="B28" s="4">
        <v>96.512756204945603</v>
      </c>
      <c r="C28" s="4">
        <v>3.4872437950543969</v>
      </c>
      <c r="D28" s="4">
        <v>30.582999999999998</v>
      </c>
      <c r="E28" s="4">
        <v>0.29516496230158512</v>
      </c>
      <c r="F28" s="239">
        <v>1.066503769841487E-2</v>
      </c>
      <c r="G28" s="4">
        <v>97.700497639775534</v>
      </c>
      <c r="H28" s="4">
        <v>2.2995023602244657</v>
      </c>
      <c r="I28" s="4">
        <v>10.893000000000001</v>
      </c>
      <c r="J28" s="365">
        <v>0.10642515207900749</v>
      </c>
      <c r="K28" s="368">
        <v>2.5048479209925228E-3</v>
      </c>
      <c r="L28" s="365">
        <v>13.616250000000001</v>
      </c>
      <c r="M28" s="365">
        <v>13.303144009875936</v>
      </c>
      <c r="N28" s="365">
        <v>0.3131059901240647</v>
      </c>
      <c r="O28" s="430"/>
    </row>
    <row r="29" spans="1:15">
      <c r="A29" s="365">
        <v>1981</v>
      </c>
      <c r="B29" s="4">
        <v>96.05854637248585</v>
      </c>
      <c r="C29" s="4">
        <v>3.9414536275141501</v>
      </c>
      <c r="D29" s="4">
        <v>32.212000000000003</v>
      </c>
      <c r="E29" s="4">
        <v>0.30942378957505146</v>
      </c>
      <c r="F29" s="239">
        <v>1.2696210424948562E-2</v>
      </c>
      <c r="G29" s="4">
        <v>97.648408941676735</v>
      </c>
      <c r="H29" s="4">
        <v>2.3515910583232653</v>
      </c>
      <c r="I29" s="4">
        <v>11.349</v>
      </c>
      <c r="J29" s="365">
        <v>0.11082117930790894</v>
      </c>
      <c r="K29" s="368">
        <v>2.6688206920910673E-3</v>
      </c>
      <c r="L29" s="365">
        <v>14.186249999999999</v>
      </c>
      <c r="M29" s="365">
        <v>13.852647413488615</v>
      </c>
      <c r="N29" s="365">
        <v>0.3336025865113843</v>
      </c>
      <c r="O29" s="430"/>
    </row>
    <row r="30" spans="1:15">
      <c r="A30" s="365">
        <v>1982</v>
      </c>
      <c r="B30" s="4">
        <v>95.860031556434649</v>
      </c>
      <c r="C30" s="4">
        <v>4.1399684435653512</v>
      </c>
      <c r="D30" s="4">
        <v>33.173000000000002</v>
      </c>
      <c r="E30" s="4">
        <v>0.31799648268216069</v>
      </c>
      <c r="F30" s="239">
        <v>1.3733517317839339E-2</v>
      </c>
      <c r="G30" s="4">
        <v>97.528173116334742</v>
      </c>
      <c r="H30" s="4">
        <v>2.4718268836652584</v>
      </c>
      <c r="I30" s="4">
        <v>11.997999999999999</v>
      </c>
      <c r="J30" s="365">
        <v>0.11701430210497843</v>
      </c>
      <c r="K30" s="368">
        <v>2.9656978950215601E-3</v>
      </c>
      <c r="L30" s="365">
        <v>14.997499999999999</v>
      </c>
      <c r="M30" s="365">
        <v>14.626787763122302</v>
      </c>
      <c r="N30" s="365">
        <v>0.37071223687769717</v>
      </c>
      <c r="O30" s="430"/>
    </row>
    <row r="31" spans="1:15">
      <c r="A31" s="365">
        <v>1983</v>
      </c>
      <c r="B31" s="4">
        <v>95.5514703823399</v>
      </c>
      <c r="C31" s="4">
        <v>4.4485296176600997</v>
      </c>
      <c r="D31" s="4">
        <v>30.92</v>
      </c>
      <c r="E31" s="4">
        <v>0.29544514642219499</v>
      </c>
      <c r="F31" s="239">
        <v>1.3754853577805037E-2</v>
      </c>
      <c r="G31" s="4">
        <v>97.725505700197331</v>
      </c>
      <c r="H31" s="4">
        <v>2.2744942998026687</v>
      </c>
      <c r="I31" s="4">
        <v>11.34</v>
      </c>
      <c r="J31" s="365">
        <v>0.11082072346402376</v>
      </c>
      <c r="K31" s="368">
        <v>2.579276535976241E-3</v>
      </c>
      <c r="L31" s="365">
        <v>14.174999999999999</v>
      </c>
      <c r="M31" s="365">
        <v>13.85259043300297</v>
      </c>
      <c r="N31" s="365">
        <v>0.32240956699702927</v>
      </c>
      <c r="O31" s="430"/>
    </row>
    <row r="32" spans="1:15">
      <c r="A32" s="365">
        <v>1984</v>
      </c>
      <c r="B32" s="4">
        <v>94.620605206666795</v>
      </c>
      <c r="C32" s="4">
        <v>5.3793947933332049</v>
      </c>
      <c r="D32" s="4">
        <v>31.24</v>
      </c>
      <c r="E32" s="4">
        <v>0.29559477066562706</v>
      </c>
      <c r="F32" s="239">
        <v>1.6805229334372951E-2</v>
      </c>
      <c r="G32" s="4">
        <v>96.837535278587481</v>
      </c>
      <c r="H32" s="4">
        <v>3.162464721412519</v>
      </c>
      <c r="I32" s="4">
        <v>11.298999999999999</v>
      </c>
      <c r="J32" s="365">
        <v>0.10941673111127601</v>
      </c>
      <c r="K32" s="368">
        <v>3.5732688887239877E-3</v>
      </c>
      <c r="L32" s="365">
        <v>14.123749999999999</v>
      </c>
      <c r="M32" s="365">
        <v>13.677091388909497</v>
      </c>
      <c r="N32" s="365">
        <v>0.44665861109050198</v>
      </c>
      <c r="O32" s="430"/>
    </row>
    <row r="33" spans="1:15">
      <c r="A33" s="365">
        <v>1985</v>
      </c>
      <c r="B33" s="4">
        <v>94.430029650572379</v>
      </c>
      <c r="C33" s="4">
        <v>5.5699703494276207</v>
      </c>
      <c r="D33" s="4">
        <v>29.518999999999998</v>
      </c>
      <c r="E33" s="4">
        <v>0.27874800452552462</v>
      </c>
      <c r="F33" s="239">
        <v>1.644199547447539E-2</v>
      </c>
      <c r="G33" s="4">
        <v>97.037574899125346</v>
      </c>
      <c r="H33" s="4">
        <v>2.962425100874654</v>
      </c>
      <c r="I33" s="4">
        <v>10.64</v>
      </c>
      <c r="J33" s="365">
        <v>0.10324797969266938</v>
      </c>
      <c r="K33" s="368">
        <v>3.1520203073306247E-3</v>
      </c>
      <c r="L33" s="365">
        <v>13.3</v>
      </c>
      <c r="M33" s="365">
        <v>12.905997461583672</v>
      </c>
      <c r="N33" s="365">
        <v>0.39400253841632882</v>
      </c>
      <c r="O33" s="430"/>
    </row>
    <row r="34" spans="1:15">
      <c r="A34" s="365">
        <v>1986</v>
      </c>
      <c r="B34" s="4">
        <v>92.898039158673768</v>
      </c>
      <c r="C34" s="4">
        <v>7.1019608413262318</v>
      </c>
      <c r="D34" s="4">
        <v>28.895</v>
      </c>
      <c r="E34" s="4">
        <v>0.26842888414898786</v>
      </c>
      <c r="F34" s="239">
        <v>2.0521115851012128E-2</v>
      </c>
      <c r="G34" s="4">
        <v>96.54169708700779</v>
      </c>
      <c r="H34" s="4">
        <v>3.4583029129922096</v>
      </c>
      <c r="I34" s="4">
        <v>10.352</v>
      </c>
      <c r="J34" s="365">
        <v>9.9939964824470456E-2</v>
      </c>
      <c r="K34" s="368">
        <v>3.5800351755295445E-3</v>
      </c>
      <c r="L34" s="365">
        <v>12.94</v>
      </c>
      <c r="M34" s="365">
        <v>12.492495603058808</v>
      </c>
      <c r="N34" s="365">
        <v>0.44750439694119137</v>
      </c>
      <c r="O34" s="430"/>
    </row>
    <row r="35" spans="1:15">
      <c r="A35" s="365">
        <v>1987</v>
      </c>
      <c r="B35" s="4">
        <v>90.553966809396343</v>
      </c>
      <c r="C35" s="4">
        <v>9.4460331906036572</v>
      </c>
      <c r="D35" s="4">
        <v>25.353000000000002</v>
      </c>
      <c r="E35" s="4">
        <v>0.22958147205186258</v>
      </c>
      <c r="F35" s="239">
        <v>2.3948527948137455E-2</v>
      </c>
      <c r="G35" s="4">
        <v>96.654353940157264</v>
      </c>
      <c r="H35" s="4">
        <v>3.3456460598427356</v>
      </c>
      <c r="I35" s="4">
        <v>8.7750000000000004</v>
      </c>
      <c r="J35" s="365">
        <v>8.4814195582487997E-2</v>
      </c>
      <c r="K35" s="368">
        <v>2.9358044175120113E-3</v>
      </c>
      <c r="L35" s="365">
        <v>10.96875</v>
      </c>
      <c r="M35" s="365">
        <v>10.601774447811</v>
      </c>
      <c r="N35" s="365">
        <v>0.36697555218900035</v>
      </c>
      <c r="O35" s="430"/>
    </row>
  </sheetData>
  <pageMargins left="0.75" right="0.75" top="1" bottom="1" header="0.5" footer="0.5"/>
  <extLst>
    <ext xmlns:mx="http://schemas.microsoft.com/office/mac/excel/2008/main" uri="{64002731-A6B0-56B0-2670-7721B7C09600}">
      <mx:PLV Mode="0" OnePage="0" WScale="0"/>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
  <sheetViews>
    <sheetView topLeftCell="D1" workbookViewId="0">
      <selection sqref="A1:XFD1048576"/>
    </sheetView>
  </sheetViews>
  <sheetFormatPr baseColWidth="10" defaultColWidth="10.7109375" defaultRowHeight="13" x14ac:dyDescent="0"/>
  <cols>
    <col min="1" max="8" width="10.7109375" style="175"/>
    <col min="9" max="9" width="10.7109375" style="284"/>
    <col min="10" max="16384" width="10.7109375" style="175"/>
  </cols>
  <sheetData>
    <row r="1" spans="1:17">
      <c r="J1" s="155" t="s">
        <v>161</v>
      </c>
      <c r="K1" s="206"/>
      <c r="L1" s="206"/>
      <c r="M1" s="206"/>
      <c r="N1" s="206"/>
      <c r="O1" s="206"/>
      <c r="Q1" s="175" t="s">
        <v>482</v>
      </c>
    </row>
    <row r="2" spans="1:17">
      <c r="B2" s="175" t="s">
        <v>101</v>
      </c>
      <c r="C2" s="175" t="s">
        <v>102</v>
      </c>
      <c r="D2" s="175" t="s">
        <v>103</v>
      </c>
      <c r="E2" s="175" t="s">
        <v>104</v>
      </c>
      <c r="F2" s="175" t="s">
        <v>105</v>
      </c>
      <c r="G2" s="175" t="s">
        <v>155</v>
      </c>
      <c r="H2" s="175" t="s">
        <v>511</v>
      </c>
      <c r="J2" s="8" t="s">
        <v>499</v>
      </c>
      <c r="K2" s="8" t="s">
        <v>500</v>
      </c>
      <c r="L2" s="8" t="s">
        <v>501</v>
      </c>
      <c r="M2" s="8" t="s">
        <v>502</v>
      </c>
      <c r="N2" s="8" t="s">
        <v>101</v>
      </c>
      <c r="O2" s="8" t="s">
        <v>102</v>
      </c>
    </row>
    <row r="8" spans="1:17">
      <c r="A8" s="175">
        <v>1920</v>
      </c>
    </row>
    <row r="9" spans="1:17">
      <c r="A9" s="175">
        <v>1921</v>
      </c>
      <c r="E9" s="4">
        <v>7.0680203073468437</v>
      </c>
      <c r="F9" s="4">
        <v>4.7610814071986791</v>
      </c>
      <c r="G9" s="4">
        <v>1.4081946954339075</v>
      </c>
      <c r="H9" s="4">
        <v>0.29577202635198374</v>
      </c>
      <c r="I9" s="4"/>
      <c r="J9" s="4">
        <v>89.531661651044061</v>
      </c>
      <c r="K9" s="4">
        <v>72.810046297880291</v>
      </c>
      <c r="L9" s="4">
        <v>48.448254263561168</v>
      </c>
      <c r="M9" s="4">
        <v>28.319667049980229</v>
      </c>
      <c r="N9" s="4">
        <v>19.373832540169161</v>
      </c>
      <c r="O9" s="4">
        <v>8.0260703842207572</v>
      </c>
      <c r="Q9" s="4">
        <v>7.0680203073468437</v>
      </c>
    </row>
    <row r="10" spans="1:17">
      <c r="A10" s="175">
        <v>1922</v>
      </c>
      <c r="E10" s="4"/>
      <c r="F10" s="4"/>
      <c r="G10" s="4"/>
      <c r="J10" s="412"/>
      <c r="K10" s="412"/>
      <c r="L10" s="412"/>
      <c r="N10" s="412"/>
      <c r="O10" s="412"/>
      <c r="Q10" s="4"/>
    </row>
    <row r="11" spans="1:17">
      <c r="A11" s="8">
        <v>1923</v>
      </c>
      <c r="J11" s="412"/>
      <c r="K11" s="412"/>
      <c r="L11" s="412"/>
      <c r="N11" s="412"/>
      <c r="O11" s="412"/>
      <c r="Q11" s="389"/>
    </row>
    <row r="12" spans="1:17">
      <c r="A12" s="175">
        <v>1924</v>
      </c>
      <c r="J12" s="412"/>
      <c r="K12" s="412"/>
      <c r="L12" s="412"/>
      <c r="N12" s="412"/>
      <c r="O12" s="412"/>
      <c r="Q12" s="389"/>
    </row>
    <row r="13" spans="1:17">
      <c r="A13" s="175">
        <v>1925</v>
      </c>
      <c r="J13" s="412"/>
      <c r="K13" s="412"/>
      <c r="L13" s="412"/>
      <c r="N13" s="412"/>
      <c r="O13" s="412"/>
      <c r="Q13" s="389"/>
    </row>
    <row r="14" spans="1:17">
      <c r="A14" s="175">
        <v>1926</v>
      </c>
      <c r="E14" s="4">
        <v>8.7634582269253478</v>
      </c>
      <c r="F14" s="4">
        <v>6.2006840649310071</v>
      </c>
      <c r="G14" s="4">
        <v>2.4554283532862349</v>
      </c>
      <c r="H14" s="4">
        <v>0.39599314004293745</v>
      </c>
      <c r="I14" s="4"/>
      <c r="J14" s="4">
        <v>89.453325508432386</v>
      </c>
      <c r="K14" s="4">
        <v>73.198715439893618</v>
      </c>
      <c r="L14" s="4">
        <v>49.27520934741775</v>
      </c>
      <c r="M14" s="4">
        <v>29.035353053368777</v>
      </c>
      <c r="N14" s="4">
        <v>20.002426942859138</v>
      </c>
      <c r="O14" s="4">
        <v>8.5176601488939561</v>
      </c>
      <c r="Q14" s="4">
        <v>8.7634582269253478</v>
      </c>
    </row>
    <row r="15" spans="1:17">
      <c r="A15" s="175">
        <v>1927</v>
      </c>
      <c r="E15" s="4">
        <v>8.1689128290555413</v>
      </c>
      <c r="F15" s="4">
        <v>5.7863847536038158</v>
      </c>
      <c r="G15" s="4">
        <v>2.2900212860215921</v>
      </c>
      <c r="H15" s="4">
        <v>0.39576028617788417</v>
      </c>
      <c r="I15" s="4"/>
      <c r="J15" s="4">
        <v>89.534732548603941</v>
      </c>
      <c r="K15" s="4">
        <v>73.41935791529005</v>
      </c>
      <c r="L15" s="4">
        <v>49.499229395530875</v>
      </c>
      <c r="M15" s="4">
        <v>29.22277393770521</v>
      </c>
      <c r="N15" s="4">
        <v>19.948490053323781</v>
      </c>
      <c r="O15" s="4">
        <v>8.9832296506452582</v>
      </c>
      <c r="Q15" s="4">
        <v>8.1689128290555413</v>
      </c>
    </row>
    <row r="16" spans="1:17">
      <c r="A16" s="175">
        <v>1928</v>
      </c>
      <c r="E16" s="4">
        <v>9.1186612827383655</v>
      </c>
      <c r="F16" s="4">
        <v>6.2650389013729821</v>
      </c>
      <c r="G16" s="4">
        <v>2.465013976094486</v>
      </c>
      <c r="H16" s="4">
        <v>0.39345549403600327</v>
      </c>
      <c r="I16" s="4"/>
      <c r="J16" s="4">
        <v>89.701729852565592</v>
      </c>
      <c r="K16" s="4">
        <v>72.664458919493029</v>
      </c>
      <c r="L16" s="4">
        <v>48.616081772941655</v>
      </c>
      <c r="M16" s="4">
        <v>28.581403508779069</v>
      </c>
      <c r="N16" s="4">
        <v>19.511708882171771</v>
      </c>
      <c r="O16" s="4">
        <v>8.6991604182151772</v>
      </c>
      <c r="Q16" s="4">
        <v>9.1186612827383655</v>
      </c>
    </row>
    <row r="17" spans="1:17">
      <c r="A17" s="175">
        <v>1929</v>
      </c>
      <c r="E17" s="4">
        <v>9.2355862191275602</v>
      </c>
      <c r="F17" s="4">
        <v>6.3304711076842928</v>
      </c>
      <c r="G17" s="4">
        <v>2.4212434731760286</v>
      </c>
      <c r="H17" s="4">
        <v>0.3824744528471164</v>
      </c>
      <c r="I17" s="4"/>
      <c r="J17" s="4">
        <v>89.667072764014094</v>
      </c>
      <c r="K17" s="4">
        <v>73.045417368696818</v>
      </c>
      <c r="L17" s="4">
        <v>48.214156218980136</v>
      </c>
      <c r="M17" s="4">
        <v>27.71122359575536</v>
      </c>
      <c r="N17" s="4">
        <v>18.78935335471596</v>
      </c>
      <c r="O17" s="4">
        <v>8.2998421402237295</v>
      </c>
      <c r="Q17" s="4">
        <v>9.2355862191275602</v>
      </c>
    </row>
    <row r="18" spans="1:17">
      <c r="A18" s="8">
        <v>1930</v>
      </c>
      <c r="E18" s="4">
        <v>10.618682731746242</v>
      </c>
      <c r="F18" s="4">
        <v>7.2857479039044577</v>
      </c>
      <c r="G18" s="4">
        <v>2.6527148573184287</v>
      </c>
      <c r="H18" s="4">
        <v>0.3640964376350202</v>
      </c>
      <c r="I18" s="4"/>
      <c r="J18" s="4">
        <v>89.944633699650197</v>
      </c>
      <c r="K18" s="4">
        <v>73.50389655279298</v>
      </c>
      <c r="L18" s="4">
        <v>48.366130732812685</v>
      </c>
      <c r="M18" s="4">
        <v>27.120156340905488</v>
      </c>
      <c r="N18" s="4">
        <v>17.798442482192371</v>
      </c>
      <c r="O18" s="4">
        <v>7.7189475470317515</v>
      </c>
      <c r="Q18" s="4">
        <v>10.618682731746242</v>
      </c>
    </row>
    <row r="19" spans="1:17">
      <c r="A19" s="175">
        <v>1931</v>
      </c>
      <c r="E19" s="4">
        <v>12.349620243565413</v>
      </c>
      <c r="F19" s="4">
        <v>8.4791437991264225</v>
      </c>
      <c r="G19" s="4">
        <v>3.0632640395895119</v>
      </c>
      <c r="H19" s="4">
        <v>0.36127044335598008</v>
      </c>
      <c r="I19" s="4"/>
      <c r="J19" s="4">
        <v>90.55052111237589</v>
      </c>
      <c r="K19" s="4">
        <v>73.750144811120521</v>
      </c>
      <c r="L19" s="4">
        <v>48.401833938064669</v>
      </c>
      <c r="M19" s="4">
        <v>26.957750573915476</v>
      </c>
      <c r="N19" s="4">
        <v>17.65248863852111</v>
      </c>
      <c r="O19" s="4">
        <v>7.3322547355054271</v>
      </c>
      <c r="Q19" s="4">
        <v>12.349620243565413</v>
      </c>
    </row>
    <row r="20" spans="1:17">
      <c r="A20" s="175">
        <v>1932</v>
      </c>
      <c r="B20" s="4"/>
      <c r="C20" s="4"/>
      <c r="D20" s="4"/>
      <c r="E20" s="4">
        <v>12.923516075863692</v>
      </c>
      <c r="F20" s="4">
        <v>8.9349408193636091</v>
      </c>
      <c r="G20" s="4">
        <v>3.2513015268962371</v>
      </c>
      <c r="H20" s="4">
        <v>0.36388618488105567</v>
      </c>
      <c r="I20" s="4"/>
      <c r="J20" s="4">
        <v>90.438533833245614</v>
      </c>
      <c r="K20" s="4">
        <v>73.559790772840586</v>
      </c>
      <c r="L20" s="4">
        <v>48.274649240578391</v>
      </c>
      <c r="M20" s="4">
        <v>27.015368754852769</v>
      </c>
      <c r="N20" s="4">
        <v>17.739061840563853</v>
      </c>
      <c r="O20" s="4">
        <v>5.7305546224102919</v>
      </c>
      <c r="Q20" s="4">
        <v>12.923516075863692</v>
      </c>
    </row>
    <row r="21" spans="1:17">
      <c r="A21" s="175">
        <v>1933</v>
      </c>
      <c r="B21" s="4"/>
      <c r="C21" s="4"/>
      <c r="D21" s="4"/>
      <c r="E21" s="4">
        <v>13.171651651412118</v>
      </c>
      <c r="F21" s="4">
        <v>9.1664903949329837</v>
      </c>
      <c r="G21" s="4">
        <v>3.3793895842134116</v>
      </c>
      <c r="H21" s="4">
        <v>0.36866777126406602</v>
      </c>
      <c r="I21" s="4"/>
      <c r="J21" s="4">
        <v>90.507077076401998</v>
      </c>
      <c r="K21" s="4">
        <v>73.888935121344289</v>
      </c>
      <c r="L21" s="4">
        <v>48.790691463455083</v>
      </c>
      <c r="M21" s="4">
        <v>27.521271934258028</v>
      </c>
      <c r="N21" s="4">
        <v>18.297154039205704</v>
      </c>
      <c r="O21" s="4">
        <v>7.6805122044681147</v>
      </c>
      <c r="Q21" s="4">
        <v>13.171651651412118</v>
      </c>
    </row>
    <row r="22" spans="1:17">
      <c r="A22" s="175">
        <v>1934</v>
      </c>
      <c r="B22" s="4"/>
      <c r="C22" s="4"/>
      <c r="D22" s="4"/>
      <c r="E22" s="4">
        <v>13.068330755255566</v>
      </c>
      <c r="F22" s="4">
        <v>9.1423531672170011</v>
      </c>
      <c r="G22" s="4">
        <v>3.3500948662646581</v>
      </c>
      <c r="H22" s="4">
        <v>0.36643682485134749</v>
      </c>
      <c r="I22" s="4"/>
      <c r="J22" s="4">
        <v>90.059820227424566</v>
      </c>
      <c r="K22" s="4">
        <v>73.263547358052961</v>
      </c>
      <c r="L22" s="4">
        <v>48.222432534027455</v>
      </c>
      <c r="M22" s="4">
        <v>27.101560298088852</v>
      </c>
      <c r="N22" s="4">
        <v>18.004074293612785</v>
      </c>
      <c r="O22" s="4">
        <v>7.4263516256837852</v>
      </c>
      <c r="Q22" s="4">
        <v>13.068330755255566</v>
      </c>
    </row>
    <row r="23" spans="1:17">
      <c r="A23" s="175">
        <v>1935</v>
      </c>
      <c r="B23" s="4"/>
      <c r="C23" s="4"/>
      <c r="D23" s="4"/>
      <c r="E23" s="4">
        <v>11.528631056618856</v>
      </c>
      <c r="F23" s="4">
        <v>8.1217429210782832</v>
      </c>
      <c r="G23" s="4">
        <v>2.9369826289349277</v>
      </c>
      <c r="H23" s="4">
        <v>0.3616197480608016</v>
      </c>
      <c r="I23" s="4"/>
      <c r="J23" s="4">
        <v>89.574319216156866</v>
      </c>
      <c r="K23" s="4">
        <v>73.460341273446829</v>
      </c>
      <c r="L23" s="4">
        <v>48.325916305258019</v>
      </c>
      <c r="M23" s="4">
        <v>26.897239354374278</v>
      </c>
      <c r="N23" s="4">
        <v>17.574964853843248</v>
      </c>
      <c r="O23" s="4">
        <v>6.8966577683505363</v>
      </c>
      <c r="Q23" s="4">
        <v>11.528631056618856</v>
      </c>
    </row>
    <row r="24" spans="1:17">
      <c r="A24" s="175">
        <v>1936</v>
      </c>
      <c r="B24" s="4"/>
      <c r="C24" s="4"/>
      <c r="D24" s="4"/>
      <c r="E24" s="4"/>
      <c r="F24" s="4"/>
      <c r="G24" s="4"/>
      <c r="J24" s="412"/>
      <c r="K24" s="412"/>
      <c r="L24" s="412"/>
      <c r="N24" s="412"/>
      <c r="O24" s="412"/>
      <c r="Q24" s="4"/>
    </row>
    <row r="25" spans="1:17">
      <c r="A25" s="8">
        <v>1937</v>
      </c>
      <c r="B25" s="85"/>
      <c r="C25" s="85"/>
      <c r="D25" s="85"/>
      <c r="E25" s="4">
        <v>9.5260470450638888</v>
      </c>
      <c r="F25" s="4">
        <v>7.10716512834634</v>
      </c>
      <c r="G25" s="4">
        <v>2.9436297283789981</v>
      </c>
      <c r="H25" s="4">
        <v>0.41417775937674145</v>
      </c>
      <c r="I25" s="4"/>
      <c r="J25" s="4">
        <v>0</v>
      </c>
      <c r="K25" s="4">
        <v>79.621216527968372</v>
      </c>
      <c r="L25" s="4">
        <v>56.046442955661902</v>
      </c>
      <c r="M25" s="4">
        <v>32.648514069715482</v>
      </c>
      <c r="N25" s="4">
        <v>22.109011382681217</v>
      </c>
      <c r="O25" s="4">
        <v>8.7695439517485845</v>
      </c>
      <c r="Q25" s="4">
        <v>8.5091176432890396</v>
      </c>
    </row>
    <row r="26" spans="1:17">
      <c r="A26" s="175">
        <v>1938</v>
      </c>
      <c r="B26" s="4"/>
      <c r="C26" s="4"/>
      <c r="D26" s="4"/>
      <c r="E26" s="4">
        <v>8.2924910097221041</v>
      </c>
      <c r="F26" s="4">
        <v>6.2366071014338296</v>
      </c>
      <c r="G26" s="4">
        <v>2.6229088758187316</v>
      </c>
      <c r="H26" s="4">
        <v>0.42056663714084391</v>
      </c>
      <c r="I26" s="4"/>
      <c r="J26" s="4">
        <v>0</v>
      </c>
      <c r="K26" s="4">
        <v>79.886243940176172</v>
      </c>
      <c r="L26" s="4">
        <v>57.473767734157356</v>
      </c>
      <c r="M26" s="4">
        <v>34.670819133799057</v>
      </c>
      <c r="N26" s="4">
        <v>23.519030795665447</v>
      </c>
      <c r="O26" s="4">
        <v>10.130971250075774</v>
      </c>
      <c r="Q26" s="4">
        <v>7.4834733159574096</v>
      </c>
    </row>
    <row r="27" spans="1:17">
      <c r="A27" s="175">
        <v>1939</v>
      </c>
      <c r="B27" s="4"/>
      <c r="C27" s="4"/>
      <c r="D27" s="4"/>
      <c r="E27" s="4">
        <v>8.3006927230959757</v>
      </c>
      <c r="F27" s="4">
        <v>6.2433141559156375</v>
      </c>
      <c r="G27" s="4">
        <v>2.6784389740617103</v>
      </c>
      <c r="H27" s="4">
        <v>0.4290091619887248</v>
      </c>
      <c r="I27" s="4"/>
      <c r="J27" s="4">
        <v>0</v>
      </c>
      <c r="K27" s="4">
        <v>79.989085554722607</v>
      </c>
      <c r="L27" s="4">
        <v>58.381393873691145</v>
      </c>
      <c r="M27" s="4">
        <v>36.0990678117169</v>
      </c>
      <c r="N27" s="4">
        <v>24.611781960083867</v>
      </c>
      <c r="O27" s="4">
        <v>11.644640319592785</v>
      </c>
      <c r="Q27" s="4">
        <v>7.4070184866462601</v>
      </c>
    </row>
    <row r="28" spans="1:17">
      <c r="A28" s="175">
        <v>1940</v>
      </c>
      <c r="B28" s="4"/>
      <c r="C28" s="4"/>
      <c r="D28" s="4"/>
      <c r="E28" s="4">
        <v>9.7790923525292452</v>
      </c>
      <c r="F28" s="4">
        <v>7.7569314095324282</v>
      </c>
      <c r="G28" s="4">
        <v>3.5413198944909685</v>
      </c>
      <c r="H28" s="4">
        <v>0.45653618776866717</v>
      </c>
      <c r="I28" s="4"/>
      <c r="J28" s="4">
        <v>0</v>
      </c>
      <c r="K28" s="4">
        <v>90.840023612459873</v>
      </c>
      <c r="L28" s="4">
        <v>69.023538024088992</v>
      </c>
      <c r="M28" s="4">
        <v>44.539704998554548</v>
      </c>
      <c r="N28" s="4">
        <v>31.749865557874855</v>
      </c>
      <c r="O28" s="4">
        <v>12.378647948507004</v>
      </c>
      <c r="Q28" s="4">
        <v>7.3385067595472284</v>
      </c>
    </row>
    <row r="29" spans="1:17">
      <c r="A29" s="175">
        <v>1941</v>
      </c>
      <c r="B29" s="4"/>
      <c r="C29" s="4"/>
      <c r="D29" s="4"/>
      <c r="E29" s="4"/>
      <c r="F29" s="4"/>
      <c r="G29" s="4"/>
      <c r="J29" s="4"/>
      <c r="K29" s="4"/>
      <c r="L29" s="4"/>
      <c r="M29" s="4"/>
      <c r="N29" s="4"/>
      <c r="O29" s="4"/>
      <c r="Q29" s="4"/>
    </row>
    <row r="30" spans="1:17">
      <c r="A30" s="175">
        <v>1942</v>
      </c>
      <c r="E30" s="4">
        <v>5.2401922018578686</v>
      </c>
      <c r="F30" s="4">
        <v>4.3741826147451341</v>
      </c>
      <c r="G30" s="4">
        <v>1.9760805379045019</v>
      </c>
      <c r="H30" s="4">
        <v>0.45175995424682103</v>
      </c>
      <c r="I30" s="4"/>
      <c r="J30" s="4">
        <v>0</v>
      </c>
      <c r="K30" s="4">
        <v>89.565798850033929</v>
      </c>
      <c r="L30" s="4">
        <v>68.280440795255998</v>
      </c>
      <c r="M30" s="4">
        <v>42.208207843888573</v>
      </c>
      <c r="N30" s="4">
        <v>29.039727687489815</v>
      </c>
      <c r="O30" s="4">
        <v>11.356350995801645</v>
      </c>
      <c r="Q30" s="4">
        <v>4.4149479896553503</v>
      </c>
    </row>
    <row r="31" spans="1:17">
      <c r="A31" s="175">
        <v>1943</v>
      </c>
    </row>
    <row r="32" spans="1:17">
      <c r="A32" s="175">
        <v>1944</v>
      </c>
    </row>
    <row r="33" spans="1:13">
      <c r="A33" s="175">
        <v>1945</v>
      </c>
    </row>
    <row r="34" spans="1:13">
      <c r="A34" s="175">
        <v>1946</v>
      </c>
      <c r="B34" s="4"/>
      <c r="C34" s="4"/>
      <c r="D34" s="4"/>
      <c r="E34" s="4"/>
      <c r="F34" s="4"/>
      <c r="G34" s="4"/>
      <c r="M34" s="4"/>
    </row>
    <row r="35" spans="1:13" s="8" customFormat="1">
      <c r="A35" s="8">
        <v>1947</v>
      </c>
      <c r="B35" s="99"/>
      <c r="C35" s="99"/>
      <c r="D35" s="99"/>
      <c r="E35" s="99"/>
      <c r="F35" s="99"/>
      <c r="G35" s="99"/>
      <c r="L35" s="175"/>
      <c r="M35" s="4"/>
    </row>
    <row r="36" spans="1:13">
      <c r="A36" s="175">
        <v>1948</v>
      </c>
      <c r="B36" s="4"/>
      <c r="C36" s="4"/>
      <c r="D36" s="4"/>
      <c r="E36" s="4"/>
      <c r="F36" s="4"/>
      <c r="G36" s="4"/>
      <c r="M36" s="4"/>
    </row>
    <row r="37" spans="1:13">
      <c r="A37" s="175">
        <v>1949</v>
      </c>
      <c r="B37" s="4"/>
      <c r="C37" s="4"/>
      <c r="D37" s="4"/>
      <c r="E37" s="4"/>
      <c r="F37" s="4"/>
      <c r="G37" s="4"/>
    </row>
    <row r="38" spans="1:13">
      <c r="A38" s="175">
        <v>1950</v>
      </c>
      <c r="B38" s="4"/>
      <c r="C38" s="4"/>
      <c r="D38" s="4"/>
      <c r="E38" s="4"/>
      <c r="F38" s="4"/>
      <c r="G38" s="4"/>
    </row>
    <row r="39" spans="1:13">
      <c r="A39" s="175">
        <v>1951</v>
      </c>
    </row>
    <row r="40" spans="1:13">
      <c r="A40" s="175">
        <v>1952</v>
      </c>
      <c r="B40" s="4"/>
      <c r="C40" s="4"/>
      <c r="D40" s="4"/>
      <c r="E40" s="4"/>
      <c r="F40" s="4"/>
      <c r="G40" s="4"/>
      <c r="M40" s="4"/>
    </row>
    <row r="41" spans="1:13">
      <c r="A41" s="175">
        <v>1953</v>
      </c>
      <c r="B41" s="4"/>
      <c r="C41" s="4"/>
      <c r="D41" s="4"/>
      <c r="E41" s="4"/>
      <c r="F41" s="4"/>
      <c r="G41" s="4"/>
      <c r="M41" s="4"/>
    </row>
    <row r="42" spans="1:13">
      <c r="A42" s="175">
        <v>1954</v>
      </c>
      <c r="B42" s="4"/>
      <c r="C42" s="4"/>
      <c r="D42" s="4"/>
      <c r="E42" s="4"/>
      <c r="F42" s="4"/>
      <c r="G42" s="4"/>
      <c r="M42" s="4"/>
    </row>
    <row r="43" spans="1:13">
      <c r="A43" s="175">
        <v>1955</v>
      </c>
      <c r="B43" s="4"/>
      <c r="C43" s="4"/>
      <c r="D43" s="4"/>
      <c r="E43" s="4"/>
      <c r="F43" s="4"/>
      <c r="G43" s="4"/>
      <c r="M43" s="4"/>
    </row>
    <row r="44" spans="1:13">
      <c r="A44" s="175">
        <v>1956</v>
      </c>
      <c r="B44" s="4"/>
      <c r="C44" s="4"/>
      <c r="D44" s="4"/>
      <c r="E44" s="4"/>
      <c r="F44" s="4"/>
      <c r="G44" s="4"/>
      <c r="M44" s="4"/>
    </row>
    <row r="45" spans="1:13">
      <c r="A45" s="175">
        <v>1957</v>
      </c>
      <c r="B45" s="4"/>
      <c r="C45" s="4"/>
      <c r="D45" s="4"/>
      <c r="E45" s="4"/>
      <c r="F45" s="4"/>
      <c r="G45" s="4"/>
      <c r="H45" s="4"/>
      <c r="I45" s="4"/>
    </row>
  </sheetData>
  <pageMargins left="0.7" right="0.7" top="0.75" bottom="0.75" header="0.3" footer="0.3"/>
  <extLst>
    <ext xmlns:mx="http://schemas.microsoft.com/office/mac/excel/2008/main" uri="{64002731-A6B0-56B0-2670-7721B7C09600}">
      <mx:PLV Mode="0" OnePage="0" WScale="0"/>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CE104"/>
  <sheetViews>
    <sheetView topLeftCell="A2" zoomScaleSheetLayoutView="100" workbookViewId="0">
      <selection activeCell="A2" sqref="A1:XFD1048576"/>
    </sheetView>
  </sheetViews>
  <sheetFormatPr baseColWidth="10" defaultColWidth="7.42578125" defaultRowHeight="12" x14ac:dyDescent="0"/>
  <cols>
    <col min="1" max="1" width="7.42578125" style="40" customWidth="1"/>
    <col min="2" max="2" width="9.42578125" style="40" customWidth="1"/>
    <col min="3" max="3" width="9.85546875" style="40" bestFit="1" customWidth="1"/>
    <col min="4" max="4" width="8.85546875" style="40" customWidth="1"/>
    <col min="5" max="5" width="11.42578125" style="40" customWidth="1"/>
    <col min="6" max="6" width="9.42578125" style="40" bestFit="1" customWidth="1"/>
    <col min="7" max="7" width="8.28515625" style="40" bestFit="1" customWidth="1"/>
    <col min="8" max="8" width="10.7109375" style="40" customWidth="1"/>
    <col min="9" max="9" width="9.42578125" style="40" customWidth="1"/>
    <col min="10" max="11" width="8" style="40" bestFit="1" customWidth="1"/>
    <col min="12" max="12" width="8.140625" style="40" customWidth="1"/>
    <col min="13" max="13" width="5.28515625" style="40" customWidth="1"/>
    <col min="14" max="15" width="8" style="40" bestFit="1" customWidth="1"/>
    <col min="16" max="16" width="5.42578125" style="40" customWidth="1"/>
    <col min="17" max="17" width="6.42578125" style="40" customWidth="1"/>
    <col min="18" max="18" width="5.42578125" style="40" customWidth="1"/>
    <col min="19" max="20" width="4.7109375" style="40" customWidth="1"/>
    <col min="21" max="22" width="6.28515625" style="40" customWidth="1"/>
    <col min="23" max="23" width="6.42578125" style="40" customWidth="1"/>
    <col min="24" max="24" width="5.42578125" style="40" customWidth="1"/>
    <col min="25" max="25" width="5.140625" style="40" customWidth="1"/>
    <col min="26" max="26" width="5.85546875" style="40" customWidth="1"/>
    <col min="27" max="27" width="4.7109375" style="40" customWidth="1"/>
    <col min="28" max="28" width="5.28515625" style="40" customWidth="1"/>
    <col min="29" max="29" width="9" style="40" customWidth="1"/>
    <col min="30" max="30" width="6.28515625" style="40" customWidth="1"/>
    <col min="31" max="33" width="5.42578125" style="40" customWidth="1"/>
    <col min="34" max="34" width="5.28515625" style="40" customWidth="1"/>
    <col min="35" max="35" width="5.42578125" style="40" customWidth="1"/>
    <col min="36" max="36" width="7.42578125" style="40"/>
    <col min="37" max="37" width="5.85546875" style="40" customWidth="1"/>
    <col min="38" max="38" width="5.28515625" style="40" customWidth="1"/>
    <col min="39" max="39" width="5" style="40" customWidth="1"/>
    <col min="40" max="40" width="5.140625" style="40" customWidth="1"/>
    <col min="41" max="42" width="4.7109375" style="40" customWidth="1"/>
    <col min="43" max="43" width="10.28515625" style="40" customWidth="1"/>
    <col min="44" max="44" width="7.42578125" style="40"/>
    <col min="45" max="45" width="6.42578125" style="40" customWidth="1"/>
    <col min="46" max="46" width="6" style="40" customWidth="1"/>
    <col min="47" max="47" width="5.42578125" style="40" customWidth="1"/>
    <col min="48" max="48" width="6.7109375" style="40" customWidth="1"/>
    <col min="49" max="49" width="6.42578125" style="40" customWidth="1"/>
    <col min="50" max="51" width="5.42578125" style="40" customWidth="1"/>
    <col min="52" max="52" width="9" style="40" customWidth="1"/>
    <col min="53" max="53" width="10.7109375" style="40" customWidth="1"/>
    <col min="54" max="54" width="8.42578125" style="40" customWidth="1"/>
    <col min="55" max="55" width="9.85546875" style="40" customWidth="1"/>
    <col min="56" max="56" width="10.7109375" style="40" customWidth="1"/>
    <col min="57" max="57" width="9.85546875" style="40" customWidth="1"/>
    <col min="58" max="64" width="7.42578125" style="40"/>
    <col min="65" max="65" width="8.42578125" style="40" customWidth="1"/>
    <col min="66" max="66" width="8.7109375" style="40" customWidth="1"/>
    <col min="67" max="67" width="9.28515625" style="40" customWidth="1"/>
    <col min="68" max="16384" width="7.42578125" style="40"/>
  </cols>
  <sheetData>
    <row r="1" spans="1:83" ht="69">
      <c r="A1" s="35">
        <v>1945</v>
      </c>
      <c r="B1" s="36"/>
      <c r="C1" s="37" t="s">
        <v>100</v>
      </c>
      <c r="D1" s="37"/>
      <c r="E1" s="38" t="s">
        <v>100</v>
      </c>
      <c r="F1" s="38"/>
      <c r="G1" s="38"/>
      <c r="H1" s="38" t="s">
        <v>65</v>
      </c>
      <c r="I1" s="39" t="s">
        <v>66</v>
      </c>
      <c r="N1" s="41"/>
      <c r="P1" s="42" t="s">
        <v>67</v>
      </c>
      <c r="Q1" s="43"/>
      <c r="R1" s="43"/>
      <c r="T1" s="43"/>
      <c r="U1" s="43" t="s">
        <v>68</v>
      </c>
      <c r="V1" s="43"/>
      <c r="W1" s="44"/>
      <c r="X1" s="43"/>
      <c r="Y1" s="43"/>
      <c r="Z1" s="43"/>
      <c r="AA1" s="43"/>
      <c r="AB1" s="43"/>
      <c r="AC1" s="612" t="s">
        <v>69</v>
      </c>
      <c r="AD1" s="613"/>
      <c r="AE1" s="613"/>
      <c r="AF1" s="613"/>
      <c r="AG1" s="613"/>
      <c r="AH1" s="613"/>
      <c r="AI1" s="614"/>
      <c r="AJ1" s="279"/>
      <c r="AK1" s="45"/>
      <c r="AL1" s="46"/>
      <c r="AM1" s="47"/>
      <c r="AN1" s="47"/>
      <c r="AQ1" s="48" t="s">
        <v>70</v>
      </c>
      <c r="AR1" s="49"/>
      <c r="AS1" s="49"/>
      <c r="AT1" s="49"/>
      <c r="AU1" s="49"/>
      <c r="AV1" s="49"/>
      <c r="AW1" s="49"/>
      <c r="AX1" s="49"/>
      <c r="AY1" s="49"/>
      <c r="AZ1" s="48" t="s">
        <v>71</v>
      </c>
      <c r="BA1" s="49"/>
      <c r="BB1" s="49"/>
      <c r="BC1" s="49"/>
      <c r="BD1" s="36"/>
      <c r="BE1" s="43"/>
      <c r="BF1" s="50"/>
      <c r="BG1" s="50"/>
      <c r="BH1" s="50"/>
      <c r="BI1" s="50"/>
      <c r="BJ1" s="50"/>
      <c r="BK1" s="50"/>
      <c r="BL1" s="50"/>
      <c r="BM1" s="50"/>
      <c r="BN1" s="50"/>
      <c r="BO1" s="50"/>
      <c r="BP1" s="50"/>
      <c r="BQ1" s="50"/>
      <c r="BR1" s="50"/>
      <c r="BS1" s="51"/>
      <c r="BT1" s="51"/>
      <c r="BU1" s="43"/>
      <c r="BV1" s="43"/>
      <c r="BW1" s="43"/>
      <c r="BX1" s="43"/>
      <c r="BY1" s="43"/>
      <c r="BZ1" s="43"/>
      <c r="CA1" s="43"/>
      <c r="CB1" s="43"/>
      <c r="CC1" s="43"/>
      <c r="CD1" s="43"/>
      <c r="CE1" s="43"/>
    </row>
    <row r="2" spans="1:83">
      <c r="B2" s="52"/>
      <c r="C2" s="43"/>
      <c r="D2" s="43"/>
      <c r="E2" s="53">
        <v>1193.944</v>
      </c>
      <c r="H2" s="330">
        <v>2550901.6401941078</v>
      </c>
      <c r="I2" s="54">
        <v>2136.5337404385027</v>
      </c>
      <c r="J2" s="55"/>
      <c r="N2" s="43"/>
      <c r="P2" s="56" t="s">
        <v>72</v>
      </c>
      <c r="Q2" s="43"/>
      <c r="R2" s="43"/>
      <c r="S2" s="43"/>
      <c r="T2" s="43"/>
      <c r="U2" s="43"/>
      <c r="V2" s="43"/>
      <c r="W2" s="56" t="s">
        <v>73</v>
      </c>
      <c r="X2" s="43"/>
      <c r="Y2" s="43"/>
      <c r="Z2" s="43"/>
      <c r="AA2" s="43"/>
      <c r="AB2" s="43"/>
      <c r="AC2" s="52"/>
      <c r="AD2" s="43"/>
      <c r="AE2" s="43"/>
      <c r="AF2" s="43"/>
      <c r="AG2" s="43"/>
      <c r="AH2" s="43"/>
      <c r="AI2" s="43"/>
      <c r="AJ2" s="52"/>
      <c r="AK2" s="43"/>
      <c r="AP2" s="43"/>
      <c r="AQ2" s="52"/>
      <c r="AZ2" s="52"/>
      <c r="BE2" s="43"/>
      <c r="BF2" s="43"/>
      <c r="BG2" s="43"/>
      <c r="BH2" s="43"/>
      <c r="BI2" s="43"/>
      <c r="BJ2" s="43"/>
      <c r="BK2" s="43"/>
      <c r="BL2" s="43"/>
      <c r="BM2" s="43"/>
      <c r="BN2" s="43"/>
      <c r="BO2" s="43"/>
      <c r="BP2" s="57"/>
      <c r="BQ2" s="51"/>
      <c r="BR2" s="43"/>
      <c r="BS2" s="57"/>
      <c r="BT2" s="51"/>
      <c r="BU2" s="43"/>
      <c r="BV2" s="43"/>
      <c r="BW2" s="43"/>
      <c r="BX2" s="43"/>
      <c r="BY2" s="43"/>
      <c r="BZ2" s="43"/>
      <c r="CA2" s="43"/>
      <c r="CB2" s="43"/>
      <c r="CC2" s="43"/>
      <c r="CD2" s="43"/>
      <c r="CE2" s="43"/>
    </row>
    <row r="3" spans="1:83" ht="75.75" customHeight="1">
      <c r="A3" s="58"/>
      <c r="B3" s="59" t="s">
        <v>74</v>
      </c>
      <c r="C3" s="60"/>
      <c r="D3" s="288">
        <v>7588.4134033104565</v>
      </c>
      <c r="E3" s="60">
        <v>7588</v>
      </c>
      <c r="G3" s="40" t="s">
        <v>75</v>
      </c>
      <c r="H3" s="61"/>
      <c r="I3" s="62"/>
      <c r="N3" s="43"/>
      <c r="P3" s="63">
        <v>10</v>
      </c>
      <c r="Q3" s="49">
        <v>5</v>
      </c>
      <c r="R3" s="49">
        <v>1</v>
      </c>
      <c r="S3" s="49">
        <v>0.5</v>
      </c>
      <c r="T3" s="49">
        <v>0.1</v>
      </c>
      <c r="U3" s="43">
        <v>0.05</v>
      </c>
      <c r="V3" s="43">
        <v>0.01</v>
      </c>
      <c r="W3" s="63">
        <v>10</v>
      </c>
      <c r="X3" s="49">
        <v>5</v>
      </c>
      <c r="Y3" s="49">
        <v>1</v>
      </c>
      <c r="Z3" s="49">
        <v>0.5</v>
      </c>
      <c r="AA3" s="49">
        <v>0.1</v>
      </c>
      <c r="AB3" s="43">
        <v>0.05</v>
      </c>
      <c r="AC3" s="64" t="s">
        <v>76</v>
      </c>
      <c r="AD3" s="49">
        <v>10</v>
      </c>
      <c r="AE3" s="49">
        <v>5</v>
      </c>
      <c r="AF3" s="49">
        <v>1</v>
      </c>
      <c r="AG3" s="49">
        <v>0.5</v>
      </c>
      <c r="AH3" s="49">
        <v>0.1</v>
      </c>
      <c r="AI3" s="43">
        <v>0.05</v>
      </c>
      <c r="AJ3" s="64" t="s">
        <v>77</v>
      </c>
      <c r="AK3" s="43">
        <v>10</v>
      </c>
      <c r="AL3" s="40">
        <v>5</v>
      </c>
      <c r="AM3" s="40">
        <v>1</v>
      </c>
      <c r="AN3" s="40">
        <v>0.5</v>
      </c>
      <c r="AO3" s="40">
        <v>0.1</v>
      </c>
      <c r="AP3" s="49">
        <v>0.05</v>
      </c>
      <c r="AQ3" s="63"/>
      <c r="AS3" s="40">
        <v>10</v>
      </c>
      <c r="AT3" s="40">
        <v>5</v>
      </c>
      <c r="AU3" s="40">
        <v>1</v>
      </c>
      <c r="AV3" s="40">
        <v>0.5</v>
      </c>
      <c r="AW3" s="40">
        <v>0.1</v>
      </c>
      <c r="AX3" s="40">
        <v>0.05</v>
      </c>
      <c r="AY3" s="40">
        <v>0.01</v>
      </c>
      <c r="AZ3" s="52"/>
      <c r="BA3" s="40">
        <v>10</v>
      </c>
      <c r="BB3" s="40">
        <v>5</v>
      </c>
      <c r="BC3" s="40">
        <v>1</v>
      </c>
      <c r="BD3" s="40">
        <v>0.5</v>
      </c>
      <c r="BE3" s="40">
        <v>0.1</v>
      </c>
      <c r="BF3" s="43"/>
      <c r="BG3" s="43"/>
      <c r="BH3" s="43"/>
      <c r="BI3" s="43"/>
      <c r="BJ3" s="43"/>
      <c r="BK3" s="43"/>
      <c r="BL3" s="43"/>
      <c r="BM3" s="43"/>
      <c r="BN3" s="43"/>
      <c r="BO3" s="43"/>
      <c r="BP3" s="43"/>
      <c r="BQ3" s="43"/>
      <c r="BR3" s="43"/>
      <c r="BS3" s="43"/>
      <c r="BT3" s="43"/>
      <c r="BU3" s="43"/>
      <c r="BV3" s="43"/>
      <c r="BW3" s="43"/>
      <c r="BX3" s="43"/>
      <c r="BY3" s="43"/>
      <c r="BZ3" s="43"/>
      <c r="CA3" s="43"/>
      <c r="CB3" s="43"/>
      <c r="CC3" s="43"/>
      <c r="CD3" s="43"/>
      <c r="CE3" s="43"/>
    </row>
    <row r="4" spans="1:83" ht="48">
      <c r="A4" s="38"/>
      <c r="B4" s="49" t="s">
        <v>78</v>
      </c>
      <c r="C4" s="38" t="s">
        <v>589</v>
      </c>
      <c r="D4" s="38" t="s">
        <v>79</v>
      </c>
      <c r="E4" s="38" t="s">
        <v>80</v>
      </c>
      <c r="F4" s="38" t="s">
        <v>81</v>
      </c>
      <c r="G4" s="38" t="s">
        <v>82</v>
      </c>
      <c r="H4" s="38" t="s">
        <v>83</v>
      </c>
      <c r="I4" s="38" t="s">
        <v>84</v>
      </c>
      <c r="J4" s="38" t="s">
        <v>85</v>
      </c>
      <c r="K4" s="38" t="s">
        <v>86</v>
      </c>
      <c r="L4" s="39" t="s">
        <v>87</v>
      </c>
      <c r="M4" s="63" t="s">
        <v>88</v>
      </c>
      <c r="N4" s="52" t="s">
        <v>89</v>
      </c>
      <c r="O4" s="38" t="s">
        <v>90</v>
      </c>
      <c r="P4" s="63"/>
      <c r="Q4" s="49"/>
      <c r="R4" s="49"/>
      <c r="S4" s="49"/>
      <c r="T4" s="49"/>
      <c r="U4" s="49"/>
      <c r="V4" s="49"/>
      <c r="W4" s="63"/>
      <c r="X4" s="49"/>
      <c r="Y4" s="49"/>
      <c r="Z4" s="49"/>
      <c r="AA4" s="49"/>
      <c r="AB4" s="49"/>
      <c r="AC4" s="63" t="s">
        <v>91</v>
      </c>
      <c r="AD4" s="49" t="s">
        <v>92</v>
      </c>
      <c r="AE4" s="49" t="s">
        <v>93</v>
      </c>
      <c r="AF4" s="49" t="s">
        <v>94</v>
      </c>
      <c r="AG4" s="49" t="s">
        <v>95</v>
      </c>
      <c r="AH4" s="49" t="s">
        <v>96</v>
      </c>
      <c r="AI4" s="49" t="s">
        <v>97</v>
      </c>
      <c r="AJ4" s="63" t="s">
        <v>91</v>
      </c>
      <c r="AK4" s="43"/>
      <c r="AL4" s="38"/>
      <c r="AQ4" s="65" t="s">
        <v>98</v>
      </c>
      <c r="AR4" s="49" t="s">
        <v>99</v>
      </c>
      <c r="AS4" s="38"/>
      <c r="AT4" s="38"/>
      <c r="AU4" s="38"/>
      <c r="AV4" s="38"/>
      <c r="AW4" s="38"/>
      <c r="AX4" s="38"/>
      <c r="AY4" s="38"/>
      <c r="AZ4" s="63"/>
      <c r="BA4" s="38"/>
      <c r="BB4" s="38"/>
      <c r="BC4" s="38"/>
      <c r="BD4" s="38"/>
      <c r="BE4" s="49"/>
      <c r="BF4" s="43"/>
      <c r="BG4" s="43"/>
      <c r="BH4" s="49"/>
      <c r="BI4" s="43"/>
      <c r="BJ4" s="43"/>
      <c r="BK4" s="49"/>
      <c r="BL4" s="43"/>
      <c r="BM4" s="43"/>
      <c r="BN4" s="49"/>
      <c r="BO4" s="43"/>
      <c r="BP4" s="43"/>
      <c r="BQ4" s="49"/>
      <c r="BR4" s="43"/>
      <c r="BS4" s="43"/>
      <c r="BT4" s="49"/>
      <c r="BU4" s="43"/>
      <c r="BV4" s="43"/>
      <c r="BW4" s="49"/>
      <c r="BX4" s="43"/>
      <c r="BY4" s="43"/>
      <c r="BZ4" s="43"/>
      <c r="CA4" s="43"/>
      <c r="CB4" s="43"/>
      <c r="CC4" s="43"/>
      <c r="CD4" s="43"/>
      <c r="CE4" s="43"/>
    </row>
    <row r="5" spans="1:83" ht="13">
      <c r="A5" s="66"/>
      <c r="B5" s="278">
        <v>6000</v>
      </c>
      <c r="C5" s="161">
        <v>4954</v>
      </c>
      <c r="D5" s="83">
        <v>37593</v>
      </c>
      <c r="E5" s="67">
        <v>0.41492733327526254</v>
      </c>
      <c r="F5" s="68">
        <v>0.91294064043204715</v>
      </c>
      <c r="G5" s="68">
        <v>1.4737142117772681</v>
      </c>
      <c r="H5" s="69">
        <v>12.598525750116547</v>
      </c>
      <c r="I5" s="460">
        <v>2.8082870335427321</v>
      </c>
      <c r="J5" s="71">
        <v>7588.4134033104547</v>
      </c>
      <c r="K5" s="72">
        <v>3.5517404942797706</v>
      </c>
      <c r="L5" s="81">
        <v>0.19264221711053864</v>
      </c>
      <c r="M5" s="80">
        <v>1.1864010661626894</v>
      </c>
      <c r="N5" s="73">
        <v>0.82755137594393013</v>
      </c>
      <c r="O5" s="51">
        <v>0.66278234155035731</v>
      </c>
      <c r="P5" s="74">
        <v>0</v>
      </c>
      <c r="Q5" s="75">
        <v>0</v>
      </c>
      <c r="R5" s="75">
        <v>0</v>
      </c>
      <c r="S5" s="75">
        <v>11.131867755760222</v>
      </c>
      <c r="T5" s="75">
        <v>0</v>
      </c>
      <c r="U5" s="75">
        <v>0</v>
      </c>
      <c r="V5" s="75">
        <v>0</v>
      </c>
      <c r="W5" s="74">
        <v>0</v>
      </c>
      <c r="X5" s="75">
        <v>0</v>
      </c>
      <c r="Y5" s="75">
        <v>0</v>
      </c>
      <c r="Z5" s="75">
        <v>11.134110211258001</v>
      </c>
      <c r="AA5" s="75">
        <v>0</v>
      </c>
      <c r="AB5" s="75">
        <v>0</v>
      </c>
      <c r="AC5" s="76">
        <v>0.27905400619422466</v>
      </c>
      <c r="AD5" s="75">
        <v>0</v>
      </c>
      <c r="AE5" s="75">
        <v>0</v>
      </c>
      <c r="AF5" s="75">
        <v>0</v>
      </c>
      <c r="AG5" s="75">
        <v>11.133337697414543</v>
      </c>
      <c r="AH5" s="75">
        <v>0</v>
      </c>
      <c r="AI5" s="75">
        <v>0</v>
      </c>
      <c r="AJ5" s="73">
        <v>0.17601730068067023</v>
      </c>
      <c r="AK5" s="75">
        <v>0</v>
      </c>
      <c r="AL5" s="75">
        <v>0</v>
      </c>
      <c r="AM5" s="75">
        <v>0</v>
      </c>
      <c r="AN5" s="75">
        <v>11.134098999438374</v>
      </c>
      <c r="AO5" s="75">
        <v>0</v>
      </c>
      <c r="AP5" s="75">
        <v>0</v>
      </c>
      <c r="AQ5" s="73">
        <v>0.33648145054525674</v>
      </c>
      <c r="AR5" s="51">
        <v>0.14597634679367869</v>
      </c>
      <c r="AS5" s="75">
        <v>0</v>
      </c>
      <c r="AT5" s="75">
        <v>0</v>
      </c>
      <c r="AU5" s="75">
        <v>0</v>
      </c>
      <c r="AV5" s="75">
        <v>11.134096692121032</v>
      </c>
      <c r="AW5" s="75">
        <v>0</v>
      </c>
      <c r="AX5" s="75">
        <v>0</v>
      </c>
      <c r="AY5" s="75">
        <v>0</v>
      </c>
      <c r="AZ5" s="52"/>
      <c r="BA5" s="77">
        <v>0</v>
      </c>
      <c r="BB5" s="77">
        <v>0</v>
      </c>
      <c r="BC5" s="77">
        <v>0</v>
      </c>
      <c r="BD5" s="77">
        <v>32936.335321982137</v>
      </c>
      <c r="BE5" s="43"/>
      <c r="BF5" s="75"/>
      <c r="BG5" s="75"/>
      <c r="BH5" s="75"/>
      <c r="BI5" s="75"/>
      <c r="BJ5" s="75"/>
      <c r="BK5" s="75"/>
      <c r="BL5" s="75"/>
      <c r="BM5" s="43"/>
      <c r="BN5" s="43"/>
      <c r="BO5" s="43"/>
      <c r="BP5" s="43"/>
      <c r="BQ5" s="43"/>
      <c r="BR5" s="43"/>
      <c r="BS5" s="43"/>
      <c r="BT5" s="43"/>
      <c r="BU5" s="43"/>
      <c r="BV5" s="43"/>
      <c r="BW5" s="43"/>
      <c r="BX5" s="43"/>
      <c r="BY5" s="43"/>
      <c r="BZ5" s="43"/>
      <c r="CA5" s="43"/>
      <c r="CB5" s="43"/>
      <c r="CC5" s="43"/>
      <c r="CD5" s="43"/>
      <c r="CE5" s="43"/>
    </row>
    <row r="6" spans="1:83" ht="13">
      <c r="A6" s="66"/>
      <c r="B6" s="278">
        <v>10000</v>
      </c>
      <c r="C6" s="161">
        <v>4122</v>
      </c>
      <c r="D6" s="83">
        <v>48362</v>
      </c>
      <c r="E6" s="67">
        <v>0.34524232292301815</v>
      </c>
      <c r="F6" s="68">
        <v>0.4980133071567846</v>
      </c>
      <c r="G6" s="68">
        <v>1.8958786665063241</v>
      </c>
      <c r="H6" s="69">
        <v>11.124811538339278</v>
      </c>
      <c r="I6" s="70">
        <v>4.6804783892378863</v>
      </c>
      <c r="J6" s="71">
        <v>11732.654051431344</v>
      </c>
      <c r="K6" s="72">
        <v>5.4914433736128743</v>
      </c>
      <c r="L6" s="81">
        <v>1.5292742102439547</v>
      </c>
      <c r="M6" s="80">
        <v>1.7048137337429026</v>
      </c>
      <c r="N6" s="73">
        <v>0.27240808614139367</v>
      </c>
      <c r="O6" s="51">
        <v>0.21258953518758006</v>
      </c>
      <c r="P6" s="74">
        <v>0</v>
      </c>
      <c r="Q6" s="75">
        <v>0</v>
      </c>
      <c r="R6" s="75">
        <v>0</v>
      </c>
      <c r="S6" s="75">
        <v>0</v>
      </c>
      <c r="T6" s="75">
        <v>0</v>
      </c>
      <c r="U6" s="75">
        <v>0</v>
      </c>
      <c r="V6" s="75">
        <v>0</v>
      </c>
      <c r="W6" s="74">
        <v>0</v>
      </c>
      <c r="X6" s="75">
        <v>0</v>
      </c>
      <c r="Y6" s="75">
        <v>0</v>
      </c>
      <c r="Z6" s="75">
        <v>0</v>
      </c>
      <c r="AA6" s="75">
        <v>0</v>
      </c>
      <c r="AB6" s="75">
        <v>0</v>
      </c>
      <c r="AC6" s="76">
        <v>0.21285895789267459</v>
      </c>
      <c r="AD6" s="75">
        <v>0</v>
      </c>
      <c r="AE6" s="75">
        <v>0</v>
      </c>
      <c r="AF6" s="75">
        <v>0</v>
      </c>
      <c r="AG6" s="75">
        <v>0</v>
      </c>
      <c r="AH6" s="75">
        <v>0</v>
      </c>
      <c r="AI6" s="75">
        <v>0</v>
      </c>
      <c r="AJ6" s="73">
        <v>2.5560870483392513E-2</v>
      </c>
      <c r="AK6" s="75">
        <v>0</v>
      </c>
      <c r="AL6" s="75">
        <v>0</v>
      </c>
      <c r="AM6" s="75">
        <v>0</v>
      </c>
      <c r="AN6" s="75">
        <v>0</v>
      </c>
      <c r="AO6" s="75">
        <v>0</v>
      </c>
      <c r="AP6" s="75">
        <v>0</v>
      </c>
      <c r="AQ6" s="73">
        <v>0.35195572863010982</v>
      </c>
      <c r="AR6" s="51">
        <v>1.5458933642312336E-2</v>
      </c>
      <c r="AS6" s="75">
        <v>0</v>
      </c>
      <c r="AT6" s="75">
        <v>0</v>
      </c>
      <c r="AU6" s="75">
        <v>0</v>
      </c>
      <c r="AV6" s="75">
        <v>0</v>
      </c>
      <c r="AW6" s="75">
        <v>0</v>
      </c>
      <c r="AX6" s="75">
        <v>0</v>
      </c>
      <c r="AY6" s="75">
        <v>0</v>
      </c>
      <c r="AZ6" s="52"/>
      <c r="BA6" s="77">
        <v>0</v>
      </c>
      <c r="BB6" s="77">
        <v>0</v>
      </c>
      <c r="BC6" s="77">
        <v>0</v>
      </c>
      <c r="BD6" s="77">
        <v>0</v>
      </c>
      <c r="BE6" s="43"/>
      <c r="BF6" s="75"/>
      <c r="BG6" s="75"/>
      <c r="BH6" s="75"/>
      <c r="BI6" s="75"/>
      <c r="BJ6" s="75"/>
      <c r="BK6" s="75"/>
      <c r="BL6" s="75"/>
      <c r="BM6" s="43"/>
      <c r="BN6" s="43"/>
      <c r="BO6" s="43"/>
      <c r="BP6" s="43"/>
      <c r="BQ6" s="43"/>
      <c r="BR6" s="43"/>
      <c r="BS6" s="43"/>
      <c r="BT6" s="43"/>
      <c r="BU6" s="43"/>
      <c r="BV6" s="43"/>
      <c r="BW6" s="43"/>
      <c r="BX6" s="43"/>
      <c r="BY6" s="43"/>
      <c r="BZ6" s="43"/>
      <c r="CA6" s="43"/>
      <c r="CB6" s="43"/>
      <c r="CC6" s="43"/>
      <c r="CD6" s="43"/>
      <c r="CE6" s="43"/>
    </row>
    <row r="7" spans="1:83" ht="13">
      <c r="A7" s="66"/>
      <c r="B7" s="278">
        <v>20000</v>
      </c>
      <c r="C7" s="161">
        <v>396</v>
      </c>
      <c r="D7" s="83">
        <v>8802</v>
      </c>
      <c r="E7" s="67">
        <v>3.3167384734962446E-2</v>
      </c>
      <c r="F7" s="68">
        <v>0.15277098423376642</v>
      </c>
      <c r="G7" s="68">
        <v>0.34505446471586504</v>
      </c>
      <c r="H7" s="69">
        <v>9.2289328718329546</v>
      </c>
      <c r="I7" s="70">
        <v>9.3609567784757726</v>
      </c>
      <c r="J7" s="71">
        <v>22227.272727272724</v>
      </c>
      <c r="K7" s="72">
        <v>10.403426965169665</v>
      </c>
      <c r="L7" s="81">
        <v>1.2977690079250515</v>
      </c>
      <c r="M7" s="80">
        <v>0.60364510494317059</v>
      </c>
      <c r="N7" s="73">
        <v>0.1343781617898327</v>
      </c>
      <c r="O7" s="51">
        <v>0.12699088064431832</v>
      </c>
      <c r="P7" s="74">
        <v>0</v>
      </c>
      <c r="Q7" s="75">
        <v>0</v>
      </c>
      <c r="R7" s="75">
        <v>0</v>
      </c>
      <c r="S7" s="75">
        <v>0</v>
      </c>
      <c r="T7" s="75">
        <v>0</v>
      </c>
      <c r="U7" s="75">
        <v>0</v>
      </c>
      <c r="V7" s="75">
        <v>0</v>
      </c>
      <c r="W7" s="74">
        <v>0</v>
      </c>
      <c r="X7" s="75">
        <v>0</v>
      </c>
      <c r="Y7" s="75">
        <v>0</v>
      </c>
      <c r="Z7" s="75">
        <v>0</v>
      </c>
      <c r="AA7" s="75">
        <v>0</v>
      </c>
      <c r="AB7" s="75">
        <v>0</v>
      </c>
      <c r="AC7" s="76">
        <v>1.5908073515344387E-2</v>
      </c>
      <c r="AD7" s="75">
        <v>0</v>
      </c>
      <c r="AE7" s="75">
        <v>0</v>
      </c>
      <c r="AF7" s="75">
        <v>0</v>
      </c>
      <c r="AG7" s="75">
        <v>0</v>
      </c>
      <c r="AH7" s="75">
        <v>0</v>
      </c>
      <c r="AI7" s="75">
        <v>0</v>
      </c>
      <c r="AJ7" s="73">
        <v>3.1566350834993226E-3</v>
      </c>
      <c r="AK7" s="75">
        <v>0</v>
      </c>
      <c r="AL7" s="75">
        <v>0</v>
      </c>
      <c r="AM7" s="75">
        <v>0</v>
      </c>
      <c r="AN7" s="75">
        <v>0</v>
      </c>
      <c r="AO7" s="75">
        <v>0</v>
      </c>
      <c r="AP7" s="75">
        <v>0</v>
      </c>
      <c r="AQ7" s="73">
        <v>2.4729823373853554E-2</v>
      </c>
      <c r="AR7" s="51">
        <v>2.0305839718416691E-3</v>
      </c>
      <c r="AS7" s="75">
        <v>0</v>
      </c>
      <c r="AT7" s="75">
        <v>0</v>
      </c>
      <c r="AU7" s="75">
        <v>0</v>
      </c>
      <c r="AV7" s="75">
        <v>0</v>
      </c>
      <c r="AW7" s="75">
        <v>0</v>
      </c>
      <c r="AX7" s="75">
        <v>0</v>
      </c>
      <c r="AY7" s="75">
        <v>0</v>
      </c>
      <c r="AZ7" s="52"/>
      <c r="BA7" s="77">
        <v>0</v>
      </c>
      <c r="BB7" s="77">
        <v>0</v>
      </c>
      <c r="BC7" s="77">
        <v>0</v>
      </c>
      <c r="BD7" s="77">
        <v>0</v>
      </c>
      <c r="BE7" s="43"/>
      <c r="BF7" s="75"/>
      <c r="BG7" s="75"/>
      <c r="BH7" s="75"/>
      <c r="BI7" s="75"/>
      <c r="BJ7" s="75"/>
      <c r="BK7" s="75"/>
      <c r="BL7" s="75"/>
      <c r="BM7" s="43"/>
      <c r="BN7" s="43"/>
      <c r="BO7" s="43"/>
      <c r="BP7" s="43"/>
      <c r="BQ7" s="43"/>
      <c r="BR7" s="43"/>
      <c r="BS7" s="43"/>
      <c r="BT7" s="43"/>
      <c r="BU7" s="43"/>
      <c r="BV7" s="43"/>
      <c r="BW7" s="43"/>
      <c r="BX7" s="43"/>
      <c r="BY7" s="43"/>
      <c r="BZ7" s="43"/>
      <c r="CA7" s="43"/>
      <c r="CB7" s="43"/>
      <c r="CC7" s="43"/>
      <c r="CD7" s="43"/>
      <c r="CE7" s="43"/>
    </row>
    <row r="8" spans="1:83" ht="13">
      <c r="A8" s="66"/>
      <c r="B8" s="278">
        <v>30000</v>
      </c>
      <c r="C8" s="161">
        <v>105</v>
      </c>
      <c r="D8" s="83">
        <v>3354</v>
      </c>
      <c r="E8" s="67">
        <v>8.7943823160885268E-3</v>
      </c>
      <c r="F8" s="68">
        <v>0.11960359949880398</v>
      </c>
      <c r="G8" s="68">
        <v>0.13148292145614762</v>
      </c>
      <c r="H8" s="69">
        <v>8.8838784071170895</v>
      </c>
      <c r="I8" s="70">
        <v>14.04143516771366</v>
      </c>
      <c r="J8" s="71">
        <v>31942.857142857141</v>
      </c>
      <c r="K8" s="72">
        <v>14.950785254765592</v>
      </c>
      <c r="L8" s="81">
        <v>1.4308891075670118</v>
      </c>
      <c r="M8" s="80">
        <v>0.26547701820166508</v>
      </c>
      <c r="N8" s="73">
        <v>0.1142264628826813</v>
      </c>
      <c r="O8" s="51">
        <v>0.11251784003269837</v>
      </c>
      <c r="P8" s="74">
        <v>0</v>
      </c>
      <c r="Q8" s="75">
        <v>0</v>
      </c>
      <c r="R8" s="75">
        <v>0</v>
      </c>
      <c r="S8" s="75">
        <v>0</v>
      </c>
      <c r="T8" s="75">
        <v>0</v>
      </c>
      <c r="U8" s="75">
        <v>0</v>
      </c>
      <c r="V8" s="75">
        <v>0</v>
      </c>
      <c r="W8" s="74">
        <v>0</v>
      </c>
      <c r="X8" s="75">
        <v>0</v>
      </c>
      <c r="Y8" s="75">
        <v>0</v>
      </c>
      <c r="Z8" s="75">
        <v>0</v>
      </c>
      <c r="AA8" s="75">
        <v>0</v>
      </c>
      <c r="AB8" s="75">
        <v>0</v>
      </c>
      <c r="AC8" s="76">
        <v>4.8355316842820578E-3</v>
      </c>
      <c r="AD8" s="75">
        <v>0</v>
      </c>
      <c r="AE8" s="75">
        <v>0</v>
      </c>
      <c r="AF8" s="75">
        <v>0</v>
      </c>
      <c r="AG8" s="75">
        <v>0</v>
      </c>
      <c r="AH8" s="75">
        <v>0</v>
      </c>
      <c r="AI8" s="75">
        <v>0</v>
      </c>
      <c r="AJ8" s="73">
        <v>7.301060737345378E-4</v>
      </c>
      <c r="AK8" s="75">
        <v>0</v>
      </c>
      <c r="AL8" s="75">
        <v>0</v>
      </c>
      <c r="AM8" s="75">
        <v>0</v>
      </c>
      <c r="AN8" s="75">
        <v>0</v>
      </c>
      <c r="AO8" s="75">
        <v>0</v>
      </c>
      <c r="AP8" s="75">
        <v>0</v>
      </c>
      <c r="AQ8" s="73">
        <v>7.7921139141002302E-3</v>
      </c>
      <c r="AR8" s="51">
        <v>4.5308001029625573E-4</v>
      </c>
      <c r="AS8" s="75">
        <v>0</v>
      </c>
      <c r="AT8" s="75">
        <v>0</v>
      </c>
      <c r="AU8" s="75">
        <v>0</v>
      </c>
      <c r="AV8" s="75">
        <v>0</v>
      </c>
      <c r="AW8" s="75">
        <v>0</v>
      </c>
      <c r="AX8" s="75">
        <v>0</v>
      </c>
      <c r="AY8" s="75">
        <v>0</v>
      </c>
      <c r="AZ8" s="52"/>
      <c r="BA8" s="77">
        <v>0</v>
      </c>
      <c r="BB8" s="77">
        <v>0</v>
      </c>
      <c r="BC8" s="77">
        <v>0</v>
      </c>
      <c r="BD8" s="77">
        <v>0</v>
      </c>
      <c r="BE8" s="43"/>
      <c r="BF8" s="75"/>
      <c r="BG8" s="75"/>
      <c r="BH8" s="75"/>
      <c r="BI8" s="75"/>
      <c r="BJ8" s="75"/>
      <c r="BK8" s="75"/>
      <c r="BL8" s="75"/>
      <c r="BM8" s="43"/>
      <c r="BN8" s="43"/>
      <c r="BO8" s="43"/>
      <c r="BP8" s="43"/>
      <c r="BQ8" s="43"/>
      <c r="BR8" s="43"/>
      <c r="BS8" s="43"/>
      <c r="BT8" s="43"/>
      <c r="BU8" s="43"/>
      <c r="BV8" s="43"/>
      <c r="BW8" s="43"/>
      <c r="BX8" s="43"/>
      <c r="BY8" s="43"/>
      <c r="BZ8" s="43"/>
      <c r="CA8" s="43"/>
      <c r="CB8" s="43"/>
      <c r="CC8" s="43"/>
      <c r="CD8" s="43"/>
      <c r="CE8" s="43"/>
    </row>
    <row r="9" spans="1:83" ht="13">
      <c r="A9" s="66"/>
      <c r="B9" s="278">
        <v>40000</v>
      </c>
      <c r="C9" s="161">
        <v>81</v>
      </c>
      <c r="D9" s="83">
        <v>3477</v>
      </c>
      <c r="E9" s="67">
        <v>6.7842377866968642E-3</v>
      </c>
      <c r="F9" s="68">
        <v>0.11080921718271544</v>
      </c>
      <c r="G9" s="68">
        <v>0.13630474594604211</v>
      </c>
      <c r="H9" s="69">
        <v>8.7523954856609425</v>
      </c>
      <c r="I9" s="70">
        <v>18.721913556951545</v>
      </c>
      <c r="J9" s="71">
        <v>42925.92592592592</v>
      </c>
      <c r="K9" s="72">
        <v>20.091386863432259</v>
      </c>
      <c r="L9" s="81">
        <v>0.97076588813822795</v>
      </c>
      <c r="M9" s="80">
        <v>0.28313120074247128</v>
      </c>
      <c r="N9" s="73">
        <v>0.10799501484156704</v>
      </c>
      <c r="O9" s="51">
        <v>0.10600999711879285</v>
      </c>
      <c r="P9" s="74">
        <v>0</v>
      </c>
      <c r="Q9" s="75">
        <v>0</v>
      </c>
      <c r="R9" s="75">
        <v>0</v>
      </c>
      <c r="S9" s="75">
        <v>0</v>
      </c>
      <c r="T9" s="75">
        <v>0</v>
      </c>
      <c r="U9" s="75">
        <v>0</v>
      </c>
      <c r="V9" s="75">
        <v>0</v>
      </c>
      <c r="W9" s="74">
        <v>0</v>
      </c>
      <c r="X9" s="75">
        <v>0</v>
      </c>
      <c r="Y9" s="75">
        <v>0</v>
      </c>
      <c r="Z9" s="75">
        <v>0</v>
      </c>
      <c r="AA9" s="75">
        <v>0</v>
      </c>
      <c r="AB9" s="75">
        <v>0</v>
      </c>
      <c r="AC9" s="76">
        <v>2.476951450821289E-3</v>
      </c>
      <c r="AD9" s="75">
        <v>0</v>
      </c>
      <c r="AE9" s="75">
        <v>0</v>
      </c>
      <c r="AF9" s="75">
        <v>0</v>
      </c>
      <c r="AG9" s="75">
        <v>0</v>
      </c>
      <c r="AH9" s="75">
        <v>0</v>
      </c>
      <c r="AI9" s="75">
        <v>0</v>
      </c>
      <c r="AJ9" s="73">
        <v>8.4821146801512413E-4</v>
      </c>
      <c r="AK9" s="75">
        <v>0</v>
      </c>
      <c r="AL9" s="75">
        <v>0</v>
      </c>
      <c r="AM9" s="75">
        <v>0</v>
      </c>
      <c r="AN9" s="75">
        <v>0</v>
      </c>
      <c r="AO9" s="75">
        <v>0</v>
      </c>
      <c r="AP9" s="75">
        <v>0</v>
      </c>
      <c r="AQ9" s="73">
        <v>3.5044276081990103E-3</v>
      </c>
      <c r="AR9" s="51">
        <v>5.9952119467037541E-4</v>
      </c>
      <c r="AS9" s="75">
        <v>0</v>
      </c>
      <c r="AT9" s="75">
        <v>0</v>
      </c>
      <c r="AU9" s="75">
        <v>0</v>
      </c>
      <c r="AV9" s="75">
        <v>0</v>
      </c>
      <c r="AW9" s="75">
        <v>0</v>
      </c>
      <c r="AX9" s="75">
        <v>0</v>
      </c>
      <c r="AY9" s="75">
        <v>0</v>
      </c>
      <c r="AZ9" s="52"/>
      <c r="BA9" s="77">
        <v>0</v>
      </c>
      <c r="BB9" s="77">
        <v>0</v>
      </c>
      <c r="BC9" s="77">
        <v>0</v>
      </c>
      <c r="BD9" s="77">
        <v>0</v>
      </c>
      <c r="BE9" s="43"/>
      <c r="BF9" s="75"/>
      <c r="BG9" s="75"/>
      <c r="BH9" s="75"/>
      <c r="BI9" s="75"/>
      <c r="BJ9" s="75"/>
      <c r="BK9" s="75"/>
      <c r="BL9" s="75"/>
      <c r="BM9" s="43"/>
      <c r="BN9" s="43"/>
      <c r="BO9" s="43"/>
      <c r="BP9" s="43"/>
      <c r="BQ9" s="43"/>
      <c r="BR9" s="43"/>
      <c r="BS9" s="43"/>
      <c r="BT9" s="43"/>
      <c r="BU9" s="43"/>
      <c r="BV9" s="43"/>
      <c r="BW9" s="43"/>
      <c r="BX9" s="43"/>
      <c r="BY9" s="43"/>
      <c r="BZ9" s="43"/>
      <c r="CA9" s="43"/>
      <c r="CB9" s="43"/>
      <c r="CC9" s="43"/>
      <c r="CD9" s="43"/>
      <c r="CE9" s="43"/>
    </row>
    <row r="10" spans="1:83" ht="13">
      <c r="A10" s="66"/>
      <c r="B10" s="278">
        <v>50000</v>
      </c>
      <c r="C10" s="161">
        <v>17</v>
      </c>
      <c r="D10" s="83">
        <v>905</v>
      </c>
      <c r="E10" s="67">
        <v>1.4238523749857614E-3</v>
      </c>
      <c r="F10" s="68">
        <v>0.10402497939601858</v>
      </c>
      <c r="G10" s="68">
        <v>3.5477651734589624E-2</v>
      </c>
      <c r="H10" s="69">
        <v>8.6160907397149007</v>
      </c>
      <c r="I10" s="70">
        <v>23.402391946189432</v>
      </c>
      <c r="J10" s="71">
        <v>53235.294117647063</v>
      </c>
      <c r="K10" s="72">
        <v>24.916664366236986</v>
      </c>
      <c r="L10" s="81">
        <v>0.82596677457139123</v>
      </c>
      <c r="M10" s="80">
        <v>7.5592484821596626E-2</v>
      </c>
      <c r="N10" s="73">
        <v>0.10352244326367074</v>
      </c>
      <c r="O10" s="51">
        <v>0.10306178514235174</v>
      </c>
      <c r="P10" s="74">
        <v>0</v>
      </c>
      <c r="Q10" s="75">
        <v>0</v>
      </c>
      <c r="R10" s="75">
        <v>0</v>
      </c>
      <c r="S10" s="75">
        <v>0</v>
      </c>
      <c r="T10" s="75">
        <v>0</v>
      </c>
      <c r="U10" s="75">
        <v>0</v>
      </c>
      <c r="V10" s="75">
        <v>0</v>
      </c>
      <c r="W10" s="74">
        <v>0</v>
      </c>
      <c r="X10" s="75">
        <v>0</v>
      </c>
      <c r="Y10" s="75">
        <v>0</v>
      </c>
      <c r="Z10" s="75">
        <v>0</v>
      </c>
      <c r="AA10" s="75">
        <v>0</v>
      </c>
      <c r="AB10" s="75">
        <v>0</v>
      </c>
      <c r="AC10" s="76">
        <v>4.7014406263208797E-4</v>
      </c>
      <c r="AD10" s="75">
        <v>0</v>
      </c>
      <c r="AE10" s="75">
        <v>0</v>
      </c>
      <c r="AF10" s="75">
        <v>0</v>
      </c>
      <c r="AG10" s="75">
        <v>0</v>
      </c>
      <c r="AH10" s="75">
        <v>0</v>
      </c>
      <c r="AI10" s="75">
        <v>0</v>
      </c>
      <c r="AJ10" s="73">
        <v>1.9684232380097862E-4</v>
      </c>
      <c r="AK10" s="75">
        <v>0</v>
      </c>
      <c r="AL10" s="75">
        <v>0</v>
      </c>
      <c r="AM10" s="75">
        <v>0</v>
      </c>
      <c r="AN10" s="75">
        <v>0</v>
      </c>
      <c r="AO10" s="75">
        <v>0</v>
      </c>
      <c r="AP10" s="75">
        <v>0</v>
      </c>
      <c r="AQ10" s="73">
        <v>6.3607726120811848E-4</v>
      </c>
      <c r="AR10" s="51">
        <v>1.4549215237463648E-4</v>
      </c>
      <c r="AS10" s="75">
        <v>0</v>
      </c>
      <c r="AT10" s="75">
        <v>0</v>
      </c>
      <c r="AU10" s="75">
        <v>0</v>
      </c>
      <c r="AV10" s="75">
        <v>0</v>
      </c>
      <c r="AW10" s="75">
        <v>0</v>
      </c>
      <c r="AX10" s="75">
        <v>0</v>
      </c>
      <c r="AY10" s="75">
        <v>0</v>
      </c>
      <c r="AZ10" s="52"/>
      <c r="BA10" s="77">
        <v>0</v>
      </c>
      <c r="BB10" s="77">
        <v>0</v>
      </c>
      <c r="BC10" s="77">
        <v>0</v>
      </c>
      <c r="BD10" s="77">
        <v>0</v>
      </c>
      <c r="BE10" s="43"/>
      <c r="BF10" s="75"/>
      <c r="BG10" s="75"/>
      <c r="BH10" s="75"/>
      <c r="BI10" s="75"/>
      <c r="BJ10" s="75"/>
      <c r="BK10" s="75"/>
      <c r="BL10" s="75"/>
      <c r="BM10" s="43"/>
      <c r="BN10" s="43"/>
      <c r="BO10" s="43"/>
      <c r="BP10" s="43"/>
      <c r="BQ10" s="43"/>
      <c r="BR10" s="43"/>
      <c r="BS10" s="43"/>
      <c r="BT10" s="43"/>
      <c r="BU10" s="43"/>
      <c r="BV10" s="43"/>
      <c r="BW10" s="43"/>
      <c r="BX10" s="43"/>
      <c r="BY10" s="43"/>
      <c r="BZ10" s="43"/>
      <c r="CA10" s="43"/>
      <c r="CB10" s="43"/>
      <c r="CC10" s="43"/>
      <c r="CD10" s="43"/>
      <c r="CE10" s="43"/>
    </row>
    <row r="11" spans="1:83" ht="13">
      <c r="A11" s="66"/>
      <c r="B11" s="278">
        <v>60000</v>
      </c>
      <c r="C11" s="161">
        <v>39</v>
      </c>
      <c r="D11" s="83">
        <v>2495</v>
      </c>
      <c r="E11" s="67">
        <v>3.2664848602614528E-3</v>
      </c>
      <c r="F11" s="68">
        <v>0.10260112702103281</v>
      </c>
      <c r="G11" s="68">
        <v>9.780855367712829E-2</v>
      </c>
      <c r="H11" s="69">
        <v>8.5806130879803106</v>
      </c>
      <c r="I11" s="70">
        <v>28.082870335427319</v>
      </c>
      <c r="J11" s="71">
        <v>63974.358974358969</v>
      </c>
      <c r="K11" s="72">
        <v>29.943060464483398</v>
      </c>
      <c r="L11" s="81">
        <v>0.48004906556286286</v>
      </c>
      <c r="M11" s="80">
        <v>0.20988907384263994</v>
      </c>
      <c r="N11" s="73">
        <v>0.10193107884456885</v>
      </c>
      <c r="O11" s="51">
        <v>0.10063286050267013</v>
      </c>
      <c r="P11" s="74">
        <v>0</v>
      </c>
      <c r="Q11" s="75">
        <v>0</v>
      </c>
      <c r="R11" s="75">
        <v>0</v>
      </c>
      <c r="S11" s="75">
        <v>0</v>
      </c>
      <c r="T11" s="75">
        <v>8.5027273843137241</v>
      </c>
      <c r="U11" s="75">
        <v>0</v>
      </c>
      <c r="V11" s="75">
        <v>0</v>
      </c>
      <c r="W11" s="74">
        <v>0</v>
      </c>
      <c r="X11" s="75">
        <v>0</v>
      </c>
      <c r="Y11" s="75">
        <v>0</v>
      </c>
      <c r="Z11" s="75">
        <v>0</v>
      </c>
      <c r="AA11" s="75">
        <v>8.50460388521652</v>
      </c>
      <c r="AB11" s="75">
        <v>0</v>
      </c>
      <c r="AC11" s="76">
        <v>8.7799757918266498E-4</v>
      </c>
      <c r="AD11" s="75">
        <v>0</v>
      </c>
      <c r="AE11" s="75">
        <v>0</v>
      </c>
      <c r="AF11" s="75">
        <v>0</v>
      </c>
      <c r="AG11" s="75">
        <v>0</v>
      </c>
      <c r="AH11" s="75">
        <v>8.5037129680415759</v>
      </c>
      <c r="AI11" s="75">
        <v>0</v>
      </c>
      <c r="AJ11" s="73">
        <v>5.5473745798457401E-4</v>
      </c>
      <c r="AK11" s="75">
        <v>0</v>
      </c>
      <c r="AL11" s="75">
        <v>0</v>
      </c>
      <c r="AM11" s="75">
        <v>0</v>
      </c>
      <c r="AN11" s="75">
        <v>0</v>
      </c>
      <c r="AO11" s="75">
        <v>8.5042048666827519</v>
      </c>
      <c r="AP11" s="75">
        <v>0</v>
      </c>
      <c r="AQ11" s="73">
        <v>1.0580996467073158E-3</v>
      </c>
      <c r="AR11" s="51">
        <v>4.6031406088081593E-4</v>
      </c>
      <c r="AS11" s="75">
        <v>0</v>
      </c>
      <c r="AT11" s="75">
        <v>0</v>
      </c>
      <c r="AU11" s="75">
        <v>0</v>
      </c>
      <c r="AV11" s="75">
        <v>0</v>
      </c>
      <c r="AW11" s="75">
        <v>8.5041230167271067</v>
      </c>
      <c r="AX11" s="75">
        <v>0</v>
      </c>
      <c r="AY11" s="75">
        <v>0</v>
      </c>
      <c r="AZ11" s="52"/>
      <c r="BA11" s="77">
        <v>0</v>
      </c>
      <c r="BB11" s="77">
        <v>0</v>
      </c>
      <c r="BC11" s="77">
        <v>0</v>
      </c>
      <c r="BD11" s="77">
        <v>0</v>
      </c>
      <c r="BE11" s="43"/>
      <c r="BF11" s="75"/>
      <c r="BG11" s="75"/>
      <c r="BH11" s="75"/>
      <c r="BI11" s="75"/>
      <c r="BJ11" s="75"/>
      <c r="BK11" s="75"/>
      <c r="BL11" s="75"/>
      <c r="BM11" s="43"/>
      <c r="BN11" s="43"/>
      <c r="BO11" s="43"/>
      <c r="BP11" s="43"/>
      <c r="BQ11" s="43"/>
      <c r="BR11" s="43"/>
      <c r="BS11" s="43"/>
      <c r="BT11" s="43"/>
      <c r="BU11" s="43"/>
      <c r="BV11" s="43"/>
      <c r="BW11" s="43"/>
      <c r="BX11" s="43"/>
      <c r="BY11" s="43"/>
      <c r="BZ11" s="43"/>
      <c r="CA11" s="43"/>
      <c r="CB11" s="43"/>
      <c r="CC11" s="43"/>
      <c r="CD11" s="43"/>
      <c r="CE11" s="43"/>
    </row>
    <row r="12" spans="1:83" ht="13">
      <c r="A12" s="66"/>
      <c r="B12" s="278">
        <v>70000</v>
      </c>
      <c r="C12" s="161">
        <v>48</v>
      </c>
      <c r="D12" s="83">
        <v>3484</v>
      </c>
      <c r="E12" s="67">
        <v>4.020289058783327E-3</v>
      </c>
      <c r="F12" s="68">
        <v>9.9334642160771355E-2</v>
      </c>
      <c r="G12" s="68">
        <v>0.13657915872188978</v>
      </c>
      <c r="H12" s="69">
        <v>8.4828045343031828</v>
      </c>
      <c r="I12" s="70">
        <v>32.763348724665207</v>
      </c>
      <c r="J12" s="71">
        <v>72583.333333333328</v>
      </c>
      <c r="K12" s="72">
        <v>33.972472308551659</v>
      </c>
      <c r="L12" s="81">
        <v>1.1311156107324933</v>
      </c>
      <c r="M12" s="80">
        <v>0.30939514715888078</v>
      </c>
      <c r="N12" s="73">
        <v>9.7391502449026224E-2</v>
      </c>
      <c r="O12" s="51">
        <v>9.6352927775507066E-2</v>
      </c>
      <c r="P12" s="74">
        <v>0</v>
      </c>
      <c r="Q12" s="75">
        <v>0</v>
      </c>
      <c r="R12" s="75">
        <v>0</v>
      </c>
      <c r="S12" s="75">
        <v>0</v>
      </c>
      <c r="T12" s="75">
        <v>0</v>
      </c>
      <c r="U12" s="75">
        <v>0</v>
      </c>
      <c r="V12" s="75">
        <v>0</v>
      </c>
      <c r="W12" s="74">
        <v>0</v>
      </c>
      <c r="X12" s="75">
        <v>0</v>
      </c>
      <c r="Y12" s="75">
        <v>0</v>
      </c>
      <c r="Z12" s="75">
        <v>0</v>
      </c>
      <c r="AA12" s="75">
        <v>0</v>
      </c>
      <c r="AB12" s="75">
        <v>0</v>
      </c>
      <c r="AC12" s="76">
        <v>1.6624806233044534E-3</v>
      </c>
      <c r="AD12" s="75">
        <v>0</v>
      </c>
      <c r="AE12" s="75">
        <v>0</v>
      </c>
      <c r="AF12" s="75">
        <v>0</v>
      </c>
      <c r="AG12" s="75">
        <v>0</v>
      </c>
      <c r="AH12" s="75">
        <v>0</v>
      </c>
      <c r="AI12" s="75">
        <v>0</v>
      </c>
      <c r="AJ12" s="73">
        <v>4.4378996638766015E-4</v>
      </c>
      <c r="AK12" s="75">
        <v>0</v>
      </c>
      <c r="AL12" s="75">
        <v>0</v>
      </c>
      <c r="AM12" s="75">
        <v>0</v>
      </c>
      <c r="AN12" s="75">
        <v>0</v>
      </c>
      <c r="AO12" s="75">
        <v>0</v>
      </c>
      <c r="AP12" s="75">
        <v>0</v>
      </c>
      <c r="AQ12" s="73">
        <v>2.4660129245682736E-3</v>
      </c>
      <c r="AR12" s="51">
        <v>2.9918424700291685E-4</v>
      </c>
      <c r="AS12" s="75">
        <v>0</v>
      </c>
      <c r="AT12" s="75">
        <v>0</v>
      </c>
      <c r="AU12" s="75">
        <v>0</v>
      </c>
      <c r="AV12" s="75">
        <v>0</v>
      </c>
      <c r="AW12" s="75">
        <v>0</v>
      </c>
      <c r="AX12" s="75">
        <v>0</v>
      </c>
      <c r="AY12" s="75">
        <v>0</v>
      </c>
      <c r="AZ12" s="52"/>
      <c r="BA12" s="77">
        <v>0</v>
      </c>
      <c r="BB12" s="77">
        <v>0</v>
      </c>
      <c r="BC12" s="77">
        <v>0</v>
      </c>
      <c r="BD12" s="77">
        <v>0</v>
      </c>
      <c r="BE12" s="43"/>
      <c r="BF12" s="75"/>
      <c r="BG12" s="75"/>
      <c r="BH12" s="75"/>
      <c r="BI12" s="75"/>
      <c r="BJ12" s="75"/>
      <c r="BK12" s="75"/>
      <c r="BL12" s="75"/>
      <c r="BM12" s="43"/>
      <c r="BN12" s="43"/>
      <c r="BO12" s="43"/>
      <c r="BP12" s="43"/>
      <c r="BQ12" s="43"/>
      <c r="BR12" s="43"/>
      <c r="BS12" s="43"/>
      <c r="BT12" s="43"/>
      <c r="BU12" s="43"/>
      <c r="BV12" s="43"/>
      <c r="BW12" s="43"/>
      <c r="BX12" s="43"/>
      <c r="BY12" s="43"/>
      <c r="BZ12" s="43"/>
      <c r="CA12" s="43"/>
      <c r="CB12" s="43"/>
      <c r="CC12" s="43"/>
      <c r="CD12" s="43"/>
      <c r="CE12" s="43"/>
    </row>
    <row r="13" spans="1:83" ht="13">
      <c r="A13" s="66"/>
      <c r="B13" s="278">
        <v>80000</v>
      </c>
      <c r="C13" s="161">
        <v>54</v>
      </c>
      <c r="D13" s="83">
        <v>4627</v>
      </c>
      <c r="E13" s="67">
        <v>4.5228251911312422E-3</v>
      </c>
      <c r="F13" s="68">
        <v>9.5314353101988034E-2</v>
      </c>
      <c r="G13" s="68">
        <v>0.18138684483529965</v>
      </c>
      <c r="H13" s="69">
        <v>8.3462253755812927</v>
      </c>
      <c r="I13" s="70">
        <v>37.44382711390309</v>
      </c>
      <c r="J13" s="71">
        <v>85685.185185185182</v>
      </c>
      <c r="K13" s="72">
        <v>40.104765753710559</v>
      </c>
      <c r="L13" s="81">
        <v>-0.32069944518852367</v>
      </c>
      <c r="M13" s="80">
        <v>0.41274562517229524</v>
      </c>
      <c r="N13" s="73">
        <v>9.5934147665217143E-2</v>
      </c>
      <c r="O13" s="51">
        <v>9.3362837788036959E-2</v>
      </c>
      <c r="P13" s="74">
        <v>0</v>
      </c>
      <c r="Q13" s="75">
        <v>0</v>
      </c>
      <c r="R13" s="75">
        <v>0</v>
      </c>
      <c r="S13" s="75">
        <v>0</v>
      </c>
      <c r="T13" s="75">
        <v>0</v>
      </c>
      <c r="U13" s="75">
        <v>0</v>
      </c>
      <c r="V13" s="75">
        <v>0</v>
      </c>
      <c r="W13" s="74">
        <v>0</v>
      </c>
      <c r="X13" s="75">
        <v>0</v>
      </c>
      <c r="Y13" s="75">
        <v>0</v>
      </c>
      <c r="Z13" s="75">
        <v>0</v>
      </c>
      <c r="AA13" s="75">
        <v>0</v>
      </c>
      <c r="AB13" s="75">
        <v>0</v>
      </c>
      <c r="AC13" s="76">
        <v>8.4985522091153695E-4</v>
      </c>
      <c r="AD13" s="75">
        <v>0</v>
      </c>
      <c r="AE13" s="75">
        <v>0</v>
      </c>
      <c r="AF13" s="75">
        <v>0</v>
      </c>
      <c r="AG13" s="75">
        <v>0</v>
      </c>
      <c r="AH13" s="75">
        <v>0</v>
      </c>
      <c r="AI13" s="75">
        <v>0</v>
      </c>
      <c r="AJ13" s="73">
        <v>1.0987380619436424E-3</v>
      </c>
      <c r="AK13" s="75">
        <v>0</v>
      </c>
      <c r="AL13" s="75">
        <v>0</v>
      </c>
      <c r="AM13" s="75">
        <v>0</v>
      </c>
      <c r="AN13" s="75">
        <v>0</v>
      </c>
      <c r="AO13" s="75">
        <v>0</v>
      </c>
      <c r="AP13" s="75">
        <v>0</v>
      </c>
      <c r="AQ13" s="73">
        <v>7.3339357952736277E-4</v>
      </c>
      <c r="AR13" s="51">
        <v>1.2732157799346939E-3</v>
      </c>
      <c r="AS13" s="75">
        <v>0</v>
      </c>
      <c r="AT13" s="75">
        <v>0</v>
      </c>
      <c r="AU13" s="75">
        <v>0</v>
      </c>
      <c r="AV13" s="75">
        <v>0</v>
      </c>
      <c r="AW13" s="75">
        <v>0</v>
      </c>
      <c r="AX13" s="75">
        <v>0</v>
      </c>
      <c r="AY13" s="75">
        <v>0</v>
      </c>
      <c r="AZ13" s="52"/>
      <c r="BA13" s="77">
        <v>0</v>
      </c>
      <c r="BB13" s="77">
        <v>0</v>
      </c>
      <c r="BC13" s="77">
        <v>0</v>
      </c>
      <c r="BD13" s="77">
        <v>0</v>
      </c>
      <c r="BE13" s="43"/>
      <c r="BF13" s="75"/>
      <c r="BG13" s="75"/>
      <c r="BH13" s="75"/>
      <c r="BI13" s="75"/>
      <c r="BJ13" s="75"/>
      <c r="BK13" s="75"/>
      <c r="BL13" s="75"/>
      <c r="BM13" s="43"/>
      <c r="BN13" s="43"/>
      <c r="BO13" s="43"/>
      <c r="BP13" s="43"/>
      <c r="BQ13" s="43"/>
      <c r="BR13" s="43"/>
      <c r="BS13" s="43"/>
      <c r="BT13" s="43"/>
      <c r="BU13" s="43"/>
      <c r="BV13" s="43"/>
      <c r="BW13" s="43"/>
      <c r="BX13" s="43"/>
      <c r="BY13" s="43"/>
      <c r="BZ13" s="43"/>
      <c r="CA13" s="43"/>
      <c r="CB13" s="43"/>
      <c r="CC13" s="43"/>
      <c r="CD13" s="43"/>
      <c r="CE13" s="43"/>
    </row>
    <row r="14" spans="1:83" ht="13">
      <c r="A14" s="66"/>
      <c r="B14" s="278">
        <v>90000</v>
      </c>
      <c r="C14" s="161">
        <v>67</v>
      </c>
      <c r="D14" s="83">
        <v>6275</v>
      </c>
      <c r="E14" s="67">
        <v>5.6116534778850599E-3</v>
      </c>
      <c r="F14" s="68">
        <v>9.079152791085679E-2</v>
      </c>
      <c r="G14" s="68">
        <v>0.24599145263486175</v>
      </c>
      <c r="H14" s="69">
        <v>8.1648385307459925</v>
      </c>
      <c r="I14" s="70">
        <v>42.124305503140981</v>
      </c>
      <c r="J14" s="71">
        <v>93656.716417910458</v>
      </c>
      <c r="K14" s="72">
        <v>43.835823720101104</v>
      </c>
      <c r="L14" s="81">
        <v>0.62872097765881563</v>
      </c>
      <c r="M14" s="80">
        <v>0.60554739650510125</v>
      </c>
      <c r="N14" s="73">
        <v>8.9283919513812912E-2</v>
      </c>
      <c r="O14" s="51">
        <v>8.7231896973392384E-2</v>
      </c>
      <c r="P14" s="74">
        <v>0</v>
      </c>
      <c r="Q14" s="75">
        <v>0</v>
      </c>
      <c r="R14" s="75">
        <v>0</v>
      </c>
      <c r="S14" s="75">
        <v>0</v>
      </c>
      <c r="T14" s="75">
        <v>0</v>
      </c>
      <c r="U14" s="75">
        <v>0</v>
      </c>
      <c r="V14" s="75">
        <v>0</v>
      </c>
      <c r="W14" s="74">
        <v>0</v>
      </c>
      <c r="X14" s="75">
        <v>0</v>
      </c>
      <c r="Y14" s="75">
        <v>0</v>
      </c>
      <c r="Z14" s="75">
        <v>0</v>
      </c>
      <c r="AA14" s="75">
        <v>0</v>
      </c>
      <c r="AB14" s="75">
        <v>0</v>
      </c>
      <c r="AC14" s="76">
        <v>1.6393788340307827E-3</v>
      </c>
      <c r="AD14" s="75">
        <v>0</v>
      </c>
      <c r="AE14" s="75">
        <v>0</v>
      </c>
      <c r="AF14" s="75">
        <v>0</v>
      </c>
      <c r="AG14" s="75">
        <v>0</v>
      </c>
      <c r="AH14" s="75">
        <v>0</v>
      </c>
      <c r="AI14" s="75">
        <v>0</v>
      </c>
      <c r="AJ14" s="73">
        <v>8.7684307874981372E-4</v>
      </c>
      <c r="AK14" s="75">
        <v>0</v>
      </c>
      <c r="AL14" s="75">
        <v>0</v>
      </c>
      <c r="AM14" s="75">
        <v>0</v>
      </c>
      <c r="AN14" s="75">
        <v>0</v>
      </c>
      <c r="AO14" s="75">
        <v>0</v>
      </c>
      <c r="AP14" s="75">
        <v>0</v>
      </c>
      <c r="AQ14" s="73">
        <v>2.079808968546515E-3</v>
      </c>
      <c r="AR14" s="51">
        <v>6.9115866207338286E-4</v>
      </c>
      <c r="AS14" s="75">
        <v>0</v>
      </c>
      <c r="AT14" s="75">
        <v>0</v>
      </c>
      <c r="AU14" s="75">
        <v>0</v>
      </c>
      <c r="AV14" s="75">
        <v>0</v>
      </c>
      <c r="AW14" s="75">
        <v>0</v>
      </c>
      <c r="AX14" s="75">
        <v>0</v>
      </c>
      <c r="AY14" s="75">
        <v>0</v>
      </c>
      <c r="AZ14" s="52"/>
      <c r="BA14" s="77">
        <v>0</v>
      </c>
      <c r="BB14" s="77">
        <v>0</v>
      </c>
      <c r="BC14" s="77">
        <v>0</v>
      </c>
      <c r="BD14" s="77">
        <v>0</v>
      </c>
      <c r="BE14" s="43"/>
      <c r="BF14" s="75"/>
      <c r="BG14" s="75"/>
      <c r="BH14" s="75"/>
      <c r="BI14" s="75"/>
      <c r="BJ14" s="75"/>
      <c r="BK14" s="75"/>
      <c r="BL14" s="75"/>
      <c r="BM14" s="43"/>
      <c r="BN14" s="43"/>
      <c r="BO14" s="43"/>
      <c r="BP14" s="43"/>
      <c r="BQ14" s="43"/>
      <c r="BR14" s="43"/>
      <c r="BS14" s="43"/>
      <c r="BT14" s="43"/>
      <c r="BU14" s="43"/>
      <c r="BV14" s="43"/>
      <c r="BW14" s="43"/>
      <c r="BX14" s="43"/>
      <c r="BY14" s="43"/>
      <c r="BZ14" s="43"/>
      <c r="CA14" s="43"/>
      <c r="CB14" s="43"/>
      <c r="CC14" s="43"/>
      <c r="CD14" s="43"/>
      <c r="CE14" s="43"/>
    </row>
    <row r="15" spans="1:83" ht="13">
      <c r="A15" s="66"/>
      <c r="B15" s="278">
        <v>100000</v>
      </c>
      <c r="C15" s="161">
        <v>74</v>
      </c>
      <c r="D15" s="83">
        <v>7719</v>
      </c>
      <c r="E15" s="67">
        <v>6.1979456322909616E-3</v>
      </c>
      <c r="F15" s="68">
        <v>8.5179874432971731E-2</v>
      </c>
      <c r="G15" s="68">
        <v>0.30259888810972074</v>
      </c>
      <c r="H15" s="69">
        <v>7.9188470781111304</v>
      </c>
      <c r="I15" s="70">
        <v>46.804783892378865</v>
      </c>
      <c r="J15" s="71">
        <v>104310.8108108108</v>
      </c>
      <c r="K15" s="72">
        <v>48.822449576388166</v>
      </c>
      <c r="L15" s="81">
        <v>0.32257351060964368</v>
      </c>
      <c r="M15" s="80">
        <v>0.79263425554543443</v>
      </c>
      <c r="N15" s="73">
        <v>8.4325563007980261E-2</v>
      </c>
      <c r="O15" s="51">
        <v>8.1653745904330513E-2</v>
      </c>
      <c r="P15" s="74">
        <v>0</v>
      </c>
      <c r="Q15" s="75">
        <v>0</v>
      </c>
      <c r="R15" s="75">
        <v>0</v>
      </c>
      <c r="S15" s="75">
        <v>0</v>
      </c>
      <c r="T15" s="75">
        <v>0</v>
      </c>
      <c r="U15" s="75">
        <v>0</v>
      </c>
      <c r="V15" s="75">
        <v>0</v>
      </c>
      <c r="W15" s="74">
        <v>0</v>
      </c>
      <c r="X15" s="75">
        <v>0</v>
      </c>
      <c r="Y15" s="75">
        <v>0</v>
      </c>
      <c r="Z15" s="75">
        <v>0</v>
      </c>
      <c r="AA15" s="75">
        <v>0</v>
      </c>
      <c r="AB15" s="75">
        <v>0</v>
      </c>
      <c r="AC15" s="76">
        <v>1.5359198705245929E-3</v>
      </c>
      <c r="AD15" s="75">
        <v>0</v>
      </c>
      <c r="AE15" s="75">
        <v>0</v>
      </c>
      <c r="AF15" s="75">
        <v>0</v>
      </c>
      <c r="AG15" s="75">
        <v>0</v>
      </c>
      <c r="AH15" s="75">
        <v>0</v>
      </c>
      <c r="AI15" s="75">
        <v>0</v>
      </c>
      <c r="AJ15" s="73">
        <v>1.1416854780456705E-3</v>
      </c>
      <c r="AK15" s="75">
        <v>0</v>
      </c>
      <c r="AL15" s="75">
        <v>0</v>
      </c>
      <c r="AM15" s="75">
        <v>0</v>
      </c>
      <c r="AN15" s="75">
        <v>0</v>
      </c>
      <c r="AO15" s="75">
        <v>0</v>
      </c>
      <c r="AP15" s="75">
        <v>0</v>
      </c>
      <c r="AQ15" s="73">
        <v>1.7476277445698781E-3</v>
      </c>
      <c r="AR15" s="51">
        <v>1.0033815365246964E-3</v>
      </c>
      <c r="AS15" s="75">
        <v>0</v>
      </c>
      <c r="AT15" s="75">
        <v>0</v>
      </c>
      <c r="AU15" s="75">
        <v>0</v>
      </c>
      <c r="AV15" s="75">
        <v>0</v>
      </c>
      <c r="AW15" s="75">
        <v>0</v>
      </c>
      <c r="AX15" s="75">
        <v>0</v>
      </c>
      <c r="AY15" s="75">
        <v>0</v>
      </c>
      <c r="AZ15" s="52"/>
      <c r="BA15" s="77">
        <v>0</v>
      </c>
      <c r="BB15" s="77">
        <v>0</v>
      </c>
      <c r="BC15" s="77">
        <v>0</v>
      </c>
      <c r="BD15" s="77">
        <v>0</v>
      </c>
      <c r="BE15" s="43"/>
      <c r="BF15" s="75"/>
      <c r="BG15" s="75"/>
      <c r="BH15" s="75"/>
      <c r="BI15" s="75"/>
      <c r="BJ15" s="75"/>
      <c r="BK15" s="75"/>
      <c r="BL15" s="75"/>
      <c r="BM15" s="43"/>
      <c r="BN15" s="43"/>
      <c r="BO15" s="43"/>
      <c r="BP15" s="43"/>
      <c r="BQ15" s="43"/>
      <c r="BR15" s="43"/>
      <c r="BS15" s="43"/>
      <c r="BT15" s="43"/>
      <c r="BU15" s="43"/>
      <c r="BV15" s="43"/>
      <c r="BW15" s="43"/>
      <c r="BX15" s="43"/>
      <c r="BY15" s="43"/>
      <c r="BZ15" s="43"/>
      <c r="CA15" s="43"/>
      <c r="CB15" s="43"/>
      <c r="CC15" s="43"/>
      <c r="CD15" s="43"/>
      <c r="CE15" s="43"/>
    </row>
    <row r="16" spans="1:83" ht="13">
      <c r="A16" s="66"/>
      <c r="B16" s="278">
        <v>110000</v>
      </c>
      <c r="C16" s="161">
        <v>75</v>
      </c>
      <c r="D16" s="83">
        <v>8601</v>
      </c>
      <c r="E16" s="67">
        <v>6.2817016543489481E-3</v>
      </c>
      <c r="F16" s="68">
        <v>7.8981928800680765E-2</v>
      </c>
      <c r="G16" s="68">
        <v>0.33717489786652521</v>
      </c>
      <c r="H16" s="69">
        <v>7.6162481900014098</v>
      </c>
      <c r="I16" s="70">
        <v>51.485262281616755</v>
      </c>
      <c r="J16" s="71">
        <v>114679.99999999999</v>
      </c>
      <c r="K16" s="72">
        <v>53.675726167780077</v>
      </c>
      <c r="L16" s="81">
        <v>0.1497753084556237</v>
      </c>
      <c r="M16" s="80">
        <v>0.95245668831312225</v>
      </c>
      <c r="N16" s="73">
        <v>7.8579899894802532E-2</v>
      </c>
      <c r="O16" s="51">
        <v>7.5640063520567125E-2</v>
      </c>
      <c r="P16" s="74">
        <v>0</v>
      </c>
      <c r="Q16" s="75">
        <v>0</v>
      </c>
      <c r="R16" s="75">
        <v>0</v>
      </c>
      <c r="S16" s="75">
        <v>0</v>
      </c>
      <c r="T16" s="75">
        <v>0</v>
      </c>
      <c r="U16" s="75">
        <v>0</v>
      </c>
      <c r="V16" s="75">
        <v>0</v>
      </c>
      <c r="W16" s="74">
        <v>0</v>
      </c>
      <c r="X16" s="75">
        <v>0</v>
      </c>
      <c r="Y16" s="75">
        <v>0</v>
      </c>
      <c r="Z16" s="75">
        <v>0</v>
      </c>
      <c r="AA16" s="75">
        <v>0</v>
      </c>
      <c r="AB16" s="75">
        <v>0</v>
      </c>
      <c r="AC16" s="76">
        <v>1.4338747363124942E-3</v>
      </c>
      <c r="AD16" s="75">
        <v>0</v>
      </c>
      <c r="AE16" s="75">
        <v>0</v>
      </c>
      <c r="AF16" s="75">
        <v>0</v>
      </c>
      <c r="AG16" s="75">
        <v>0</v>
      </c>
      <c r="AH16" s="75">
        <v>0</v>
      </c>
      <c r="AI16" s="75">
        <v>0</v>
      </c>
      <c r="AJ16" s="73">
        <v>1.2562119209844219E-3</v>
      </c>
      <c r="AK16" s="75">
        <v>0</v>
      </c>
      <c r="AL16" s="75">
        <v>0</v>
      </c>
      <c r="AM16" s="75">
        <v>0</v>
      </c>
      <c r="AN16" s="75">
        <v>0</v>
      </c>
      <c r="AO16" s="75">
        <v>0</v>
      </c>
      <c r="AP16" s="75">
        <v>0</v>
      </c>
      <c r="AQ16" s="73">
        <v>1.5256427194364987E-3</v>
      </c>
      <c r="AR16" s="51">
        <v>1.1806503016770845E-3</v>
      </c>
      <c r="AS16" s="75">
        <v>0</v>
      </c>
      <c r="AT16" s="75">
        <v>0</v>
      </c>
      <c r="AU16" s="75">
        <v>0</v>
      </c>
      <c r="AV16" s="75">
        <v>0</v>
      </c>
      <c r="AW16" s="75">
        <v>0</v>
      </c>
      <c r="AX16" s="75">
        <v>0</v>
      </c>
      <c r="AY16" s="75">
        <v>0</v>
      </c>
      <c r="AZ16" s="52"/>
      <c r="BA16" s="77">
        <v>0</v>
      </c>
      <c r="BB16" s="77">
        <v>0</v>
      </c>
      <c r="BC16" s="77">
        <v>0</v>
      </c>
      <c r="BD16" s="77">
        <v>0</v>
      </c>
      <c r="BE16" s="43"/>
      <c r="BF16" s="75"/>
      <c r="BG16" s="75"/>
      <c r="BH16" s="75"/>
      <c r="BI16" s="75"/>
      <c r="BJ16" s="75"/>
      <c r="BK16" s="75"/>
      <c r="BL16" s="75"/>
      <c r="BM16" s="43"/>
      <c r="BN16" s="43"/>
      <c r="BO16" s="43"/>
      <c r="BP16" s="43"/>
      <c r="BQ16" s="43"/>
      <c r="BR16" s="43"/>
      <c r="BS16" s="43"/>
      <c r="BT16" s="43"/>
      <c r="BU16" s="43"/>
      <c r="BV16" s="43"/>
      <c r="BW16" s="43"/>
      <c r="BX16" s="43"/>
      <c r="BY16" s="43"/>
      <c r="BZ16" s="43"/>
      <c r="CA16" s="43"/>
      <c r="CB16" s="43"/>
      <c r="CC16" s="43"/>
      <c r="CD16" s="43"/>
      <c r="CE16" s="43"/>
    </row>
    <row r="17" spans="1:83" ht="13">
      <c r="A17" s="66"/>
      <c r="B17" s="278">
        <v>120000</v>
      </c>
      <c r="C17" s="161">
        <v>125</v>
      </c>
      <c r="D17" s="83">
        <v>15475</v>
      </c>
      <c r="E17" s="67">
        <v>1.0469502757248247E-2</v>
      </c>
      <c r="F17" s="68">
        <v>7.2700227146331814E-2</v>
      </c>
      <c r="G17" s="68">
        <v>0.60664824374892201</v>
      </c>
      <c r="H17" s="69">
        <v>7.2790732921348846</v>
      </c>
      <c r="I17" s="70">
        <v>56.165740670854639</v>
      </c>
      <c r="J17" s="71">
        <v>123799.99999999999</v>
      </c>
      <c r="K17" s="72">
        <v>57.944322458765029</v>
      </c>
      <c r="L17" s="81">
        <v>0.56165740670854802</v>
      </c>
      <c r="M17" s="80">
        <v>1.9426587938129043</v>
      </c>
      <c r="N17" s="73">
        <v>7.018754648459212E-2</v>
      </c>
      <c r="O17" s="51">
        <v>6.6209135436837901E-2</v>
      </c>
      <c r="P17" s="74">
        <v>0</v>
      </c>
      <c r="Q17" s="75">
        <v>0</v>
      </c>
      <c r="R17" s="75">
        <v>0</v>
      </c>
      <c r="S17" s="75">
        <v>0</v>
      </c>
      <c r="T17" s="75">
        <v>0</v>
      </c>
      <c r="U17" s="75">
        <v>0</v>
      </c>
      <c r="V17" s="75">
        <v>0</v>
      </c>
      <c r="W17" s="74">
        <v>0</v>
      </c>
      <c r="X17" s="75">
        <v>0</v>
      </c>
      <c r="Y17" s="75">
        <v>0</v>
      </c>
      <c r="Z17" s="75">
        <v>0</v>
      </c>
      <c r="AA17" s="75">
        <v>0</v>
      </c>
      <c r="AB17" s="75">
        <v>0</v>
      </c>
      <c r="AC17" s="76">
        <v>2.9432165640098551E-3</v>
      </c>
      <c r="AD17" s="75">
        <v>0</v>
      </c>
      <c r="AE17" s="75">
        <v>0</v>
      </c>
      <c r="AF17" s="75">
        <v>0</v>
      </c>
      <c r="AG17" s="75">
        <v>0</v>
      </c>
      <c r="AH17" s="75">
        <v>0</v>
      </c>
      <c r="AI17" s="75">
        <v>0</v>
      </c>
      <c r="AJ17" s="73">
        <v>1.7000018873720814E-3</v>
      </c>
      <c r="AK17" s="75">
        <v>0</v>
      </c>
      <c r="AL17" s="75">
        <v>0</v>
      </c>
      <c r="AM17" s="75">
        <v>0</v>
      </c>
      <c r="AN17" s="75">
        <v>0</v>
      </c>
      <c r="AO17" s="75">
        <v>0</v>
      </c>
      <c r="AP17" s="75">
        <v>0</v>
      </c>
      <c r="AQ17" s="73">
        <v>3.6495885393722275E-3</v>
      </c>
      <c r="AR17" s="51">
        <v>1.3709692640097408E-3</v>
      </c>
      <c r="AS17" s="75">
        <v>0</v>
      </c>
      <c r="AT17" s="75">
        <v>0</v>
      </c>
      <c r="AU17" s="75">
        <v>0</v>
      </c>
      <c r="AV17" s="75">
        <v>0</v>
      </c>
      <c r="AW17" s="75">
        <v>0</v>
      </c>
      <c r="AX17" s="75">
        <v>0</v>
      </c>
      <c r="AY17" s="75">
        <v>0</v>
      </c>
      <c r="AZ17" s="52"/>
      <c r="BA17" s="77">
        <v>0</v>
      </c>
      <c r="BB17" s="77">
        <v>0</v>
      </c>
      <c r="BC17" s="77">
        <v>0</v>
      </c>
      <c r="BD17" s="77">
        <v>0</v>
      </c>
      <c r="BE17" s="43"/>
      <c r="BF17" s="75"/>
      <c r="BG17" s="75"/>
      <c r="BH17" s="75"/>
      <c r="BI17" s="75"/>
      <c r="BJ17" s="75"/>
      <c r="BK17" s="75"/>
      <c r="BL17" s="75"/>
      <c r="BM17" s="43"/>
      <c r="BN17" s="43"/>
      <c r="BO17" s="43"/>
      <c r="BP17" s="43"/>
      <c r="BQ17" s="43"/>
      <c r="BR17" s="43"/>
      <c r="BS17" s="43"/>
      <c r="BT17" s="43"/>
      <c r="BU17" s="43"/>
      <c r="BV17" s="43"/>
      <c r="BW17" s="43"/>
      <c r="BX17" s="43"/>
      <c r="BY17" s="43"/>
      <c r="BZ17" s="43"/>
      <c r="CA17" s="43"/>
      <c r="CB17" s="43"/>
      <c r="CC17" s="43"/>
      <c r="CD17" s="43"/>
      <c r="CE17" s="43"/>
    </row>
    <row r="18" spans="1:83" ht="13">
      <c r="A18" s="66"/>
      <c r="B18" s="278">
        <v>130000</v>
      </c>
      <c r="C18" s="161">
        <v>89</v>
      </c>
      <c r="D18" s="83">
        <v>11990</v>
      </c>
      <c r="E18" s="67">
        <v>7.4542859631607514E-3</v>
      </c>
      <c r="F18" s="68">
        <v>6.2230724389083572E-2</v>
      </c>
      <c r="G18" s="68">
        <v>0.47002988320191114</v>
      </c>
      <c r="H18" s="69">
        <v>6.6724250483859624</v>
      </c>
      <c r="I18" s="70">
        <v>60.846219060092523</v>
      </c>
      <c r="J18" s="71">
        <v>134719.10112359549</v>
      </c>
      <c r="K18" s="72">
        <v>63.05498414265422</v>
      </c>
      <c r="L18" s="81">
        <v>0.13147411205724779</v>
      </c>
      <c r="M18" s="80">
        <v>1.7216594861873071</v>
      </c>
      <c r="N18" s="73">
        <v>6.1811944278793628E-2</v>
      </c>
      <c r="O18" s="51">
        <v>5.8294191352358235E-2</v>
      </c>
      <c r="P18" s="74">
        <v>0</v>
      </c>
      <c r="Q18" s="75">
        <v>0</v>
      </c>
      <c r="R18" s="75">
        <v>0</v>
      </c>
      <c r="S18" s="75">
        <v>0</v>
      </c>
      <c r="T18" s="75">
        <v>0</v>
      </c>
      <c r="U18" s="75">
        <v>0</v>
      </c>
      <c r="V18" s="75">
        <v>0</v>
      </c>
      <c r="W18" s="74">
        <v>0</v>
      </c>
      <c r="X18" s="75">
        <v>0</v>
      </c>
      <c r="Y18" s="75">
        <v>0</v>
      </c>
      <c r="Z18" s="75">
        <v>0</v>
      </c>
      <c r="AA18" s="75">
        <v>0</v>
      </c>
      <c r="AB18" s="75">
        <v>0</v>
      </c>
      <c r="AC18" s="76">
        <v>1.687432951112068E-3</v>
      </c>
      <c r="AD18" s="75">
        <v>0</v>
      </c>
      <c r="AE18" s="75">
        <v>0</v>
      </c>
      <c r="AF18" s="75">
        <v>0</v>
      </c>
      <c r="AG18" s="75">
        <v>0</v>
      </c>
      <c r="AH18" s="75">
        <v>0</v>
      </c>
      <c r="AI18" s="75">
        <v>0</v>
      </c>
      <c r="AJ18" s="73">
        <v>1.5031595635711036E-3</v>
      </c>
      <c r="AK18" s="75">
        <v>0</v>
      </c>
      <c r="AL18" s="75">
        <v>0</v>
      </c>
      <c r="AM18" s="75">
        <v>0</v>
      </c>
      <c r="AN18" s="75">
        <v>0</v>
      </c>
      <c r="AO18" s="75">
        <v>0</v>
      </c>
      <c r="AP18" s="75">
        <v>0</v>
      </c>
      <c r="AQ18" s="73">
        <v>1.7822325551071307E-3</v>
      </c>
      <c r="AR18" s="51">
        <v>1.4232042676364683E-3</v>
      </c>
      <c r="AS18" s="75">
        <v>0</v>
      </c>
      <c r="AT18" s="75">
        <v>0</v>
      </c>
      <c r="AU18" s="75">
        <v>0</v>
      </c>
      <c r="AV18" s="75">
        <v>0</v>
      </c>
      <c r="AW18" s="75">
        <v>0</v>
      </c>
      <c r="AX18" s="75">
        <v>0</v>
      </c>
      <c r="AY18" s="75">
        <v>0</v>
      </c>
      <c r="AZ18" s="52"/>
      <c r="BA18" s="77">
        <v>0</v>
      </c>
      <c r="BB18" s="77">
        <v>0</v>
      </c>
      <c r="BC18" s="77">
        <v>0</v>
      </c>
      <c r="BD18" s="77">
        <v>0</v>
      </c>
      <c r="BE18" s="43"/>
      <c r="BF18" s="75"/>
      <c r="BG18" s="75"/>
      <c r="BH18" s="75"/>
      <c r="BI18" s="75"/>
      <c r="BJ18" s="75"/>
      <c r="BK18" s="75"/>
      <c r="BL18" s="75"/>
      <c r="BM18" s="43"/>
      <c r="BN18" s="43"/>
      <c r="BO18" s="43"/>
      <c r="BP18" s="43"/>
      <c r="BQ18" s="43"/>
      <c r="BR18" s="43"/>
      <c r="BS18" s="43"/>
      <c r="BT18" s="43"/>
      <c r="BU18" s="43"/>
      <c r="BV18" s="43"/>
      <c r="BW18" s="43"/>
      <c r="BX18" s="43"/>
      <c r="BY18" s="43"/>
      <c r="BZ18" s="43"/>
      <c r="CA18" s="43"/>
      <c r="CB18" s="43"/>
      <c r="CC18" s="43"/>
      <c r="CD18" s="43"/>
      <c r="CE18" s="43"/>
    </row>
    <row r="19" spans="1:83" ht="13">
      <c r="A19" s="66"/>
      <c r="B19" s="278">
        <v>140000</v>
      </c>
      <c r="C19" s="161">
        <v>74</v>
      </c>
      <c r="D19" s="83">
        <v>10670</v>
      </c>
      <c r="E19" s="67">
        <v>6.1979456322909616E-3</v>
      </c>
      <c r="F19" s="68">
        <v>5.4776438425922822E-2</v>
      </c>
      <c r="G19" s="68">
        <v>0.41828347404206773</v>
      </c>
      <c r="H19" s="69">
        <v>6.2023951651840514</v>
      </c>
      <c r="I19" s="70">
        <v>65.526697449330413</v>
      </c>
      <c r="J19" s="71">
        <v>144189.1891891892</v>
      </c>
      <c r="K19" s="72">
        <v>67.487438396173317</v>
      </c>
      <c r="L19" s="81">
        <v>0.37949824777604135</v>
      </c>
      <c r="M19" s="80">
        <v>1.7404587652137964</v>
      </c>
      <c r="N19" s="73">
        <v>5.3771366161226998E-2</v>
      </c>
      <c r="O19" s="51">
        <v>5.1174929477429437E-2</v>
      </c>
      <c r="P19" s="74">
        <v>0</v>
      </c>
      <c r="Q19" s="75">
        <v>0</v>
      </c>
      <c r="R19" s="75">
        <v>0</v>
      </c>
      <c r="S19" s="75">
        <v>0</v>
      </c>
      <c r="T19" s="75">
        <v>0</v>
      </c>
      <c r="U19" s="75">
        <v>5.8800455711614701</v>
      </c>
      <c r="V19" s="75">
        <v>0</v>
      </c>
      <c r="W19" s="74">
        <v>0</v>
      </c>
      <c r="X19" s="75">
        <v>0</v>
      </c>
      <c r="Y19" s="75">
        <v>0</v>
      </c>
      <c r="Z19" s="75">
        <v>0</v>
      </c>
      <c r="AA19" s="75">
        <v>0</v>
      </c>
      <c r="AB19" s="75">
        <v>5.8839116975352637</v>
      </c>
      <c r="AC19" s="76">
        <v>1.5805110925720739E-3</v>
      </c>
      <c r="AD19" s="75">
        <v>0</v>
      </c>
      <c r="AE19" s="75">
        <v>0</v>
      </c>
      <c r="AF19" s="75">
        <v>0</v>
      </c>
      <c r="AG19" s="75">
        <v>0</v>
      </c>
      <c r="AH19" s="75">
        <v>0</v>
      </c>
      <c r="AI19" s="75">
        <v>5.8821935287668081</v>
      </c>
      <c r="AJ19" s="73">
        <v>1.1094749159691519E-3</v>
      </c>
      <c r="AK19" s="75">
        <v>0</v>
      </c>
      <c r="AL19" s="75">
        <v>0</v>
      </c>
      <c r="AM19" s="75">
        <v>0</v>
      </c>
      <c r="AN19" s="75">
        <v>0</v>
      </c>
      <c r="AO19" s="75">
        <v>0</v>
      </c>
      <c r="AP19" s="75">
        <v>5.8830010493048839</v>
      </c>
      <c r="AQ19" s="73">
        <v>1.8368101886648397E-3</v>
      </c>
      <c r="AR19" s="51">
        <v>9.5466446257810877E-4</v>
      </c>
      <c r="AS19" s="75">
        <v>0</v>
      </c>
      <c r="AT19" s="75">
        <v>0</v>
      </c>
      <c r="AU19" s="75">
        <v>0</v>
      </c>
      <c r="AV19" s="75">
        <v>0</v>
      </c>
      <c r="AW19" s="75">
        <v>0</v>
      </c>
      <c r="AX19" s="75">
        <v>5.8828533766188764</v>
      </c>
      <c r="AY19" s="75">
        <v>0</v>
      </c>
      <c r="AZ19" s="52"/>
      <c r="BA19" s="77">
        <v>0</v>
      </c>
      <c r="BB19" s="77">
        <v>0</v>
      </c>
      <c r="BC19" s="77">
        <v>0</v>
      </c>
      <c r="BD19" s="77">
        <v>0</v>
      </c>
      <c r="BE19" s="43"/>
      <c r="BF19" s="75"/>
      <c r="BG19" s="75"/>
      <c r="BH19" s="75"/>
      <c r="BI19" s="75"/>
      <c r="BJ19" s="75"/>
      <c r="BK19" s="75"/>
      <c r="BL19" s="75"/>
      <c r="BM19" s="43"/>
      <c r="BN19" s="43"/>
      <c r="BO19" s="43"/>
      <c r="BP19" s="43"/>
      <c r="BQ19" s="43"/>
      <c r="BR19" s="43"/>
      <c r="BS19" s="43"/>
      <c r="BT19" s="43"/>
      <c r="BU19" s="43"/>
      <c r="BV19" s="43"/>
      <c r="BW19" s="43"/>
      <c r="BX19" s="43"/>
      <c r="BY19" s="43"/>
      <c r="BZ19" s="43"/>
      <c r="CA19" s="43"/>
      <c r="CB19" s="43"/>
      <c r="CC19" s="43"/>
      <c r="CD19" s="43"/>
      <c r="CE19" s="43"/>
    </row>
    <row r="20" spans="1:83" ht="13">
      <c r="A20" s="66"/>
      <c r="B20" s="278">
        <v>150000</v>
      </c>
      <c r="C20" s="161">
        <v>94</v>
      </c>
      <c r="D20" s="83">
        <v>14373</v>
      </c>
      <c r="E20" s="67">
        <v>7.873066073450681E-3</v>
      </c>
      <c r="F20" s="68">
        <v>4.8578492793631863E-2</v>
      </c>
      <c r="G20" s="68">
        <v>0.56344783246547692</v>
      </c>
      <c r="H20" s="69">
        <v>5.7841116911419839</v>
      </c>
      <c r="I20" s="70">
        <v>70.207175838568304</v>
      </c>
      <c r="J20" s="71">
        <v>152904.25531914894</v>
      </c>
      <c r="K20" s="72">
        <v>71.566506264378873</v>
      </c>
      <c r="L20" s="81">
        <v>0.9809087688083622</v>
      </c>
      <c r="M20" s="80">
        <v>2.7397510281194855</v>
      </c>
      <c r="N20" s="73">
        <v>4.5278505524547069E-2</v>
      </c>
      <c r="O20" s="51">
        <v>4.2991966122364188E-2</v>
      </c>
      <c r="P20" s="74">
        <v>0</v>
      </c>
      <c r="Q20" s="75">
        <v>0</v>
      </c>
      <c r="R20" s="75">
        <v>0</v>
      </c>
      <c r="S20" s="75">
        <v>0</v>
      </c>
      <c r="T20" s="75">
        <v>0</v>
      </c>
      <c r="U20" s="75">
        <v>0</v>
      </c>
      <c r="V20" s="75">
        <v>0</v>
      </c>
      <c r="W20" s="74">
        <v>0</v>
      </c>
      <c r="X20" s="75">
        <v>0</v>
      </c>
      <c r="Y20" s="75">
        <v>0</v>
      </c>
      <c r="Z20" s="75">
        <v>0</v>
      </c>
      <c r="AA20" s="75">
        <v>0</v>
      </c>
      <c r="AB20" s="75">
        <v>0</v>
      </c>
      <c r="AC20" s="76">
        <v>2.8959353531559373E-3</v>
      </c>
      <c r="AD20" s="75">
        <v>0</v>
      </c>
      <c r="AE20" s="75">
        <v>0</v>
      </c>
      <c r="AF20" s="75">
        <v>0</v>
      </c>
      <c r="AG20" s="75">
        <v>0</v>
      </c>
      <c r="AH20" s="75">
        <v>0</v>
      </c>
      <c r="AI20" s="75">
        <v>0</v>
      </c>
      <c r="AJ20" s="73">
        <v>9.770537163212177E-4</v>
      </c>
      <c r="AK20" s="75">
        <v>0</v>
      </c>
      <c r="AL20" s="75">
        <v>0</v>
      </c>
      <c r="AM20" s="75">
        <v>0</v>
      </c>
      <c r="AN20" s="75">
        <v>0</v>
      </c>
      <c r="AO20" s="75">
        <v>0</v>
      </c>
      <c r="AP20" s="75">
        <v>0</v>
      </c>
      <c r="AQ20" s="73">
        <v>4.1097635756489649E-3</v>
      </c>
      <c r="AR20" s="51">
        <v>6.8847863069111171E-4</v>
      </c>
      <c r="AS20" s="75">
        <v>0</v>
      </c>
      <c r="AT20" s="75">
        <v>0</v>
      </c>
      <c r="AU20" s="75">
        <v>0</v>
      </c>
      <c r="AV20" s="75">
        <v>0</v>
      </c>
      <c r="AW20" s="75">
        <v>0</v>
      </c>
      <c r="AX20" s="75">
        <v>0</v>
      </c>
      <c r="AY20" s="75">
        <v>0</v>
      </c>
      <c r="AZ20" s="52"/>
      <c r="BA20" s="77">
        <v>0</v>
      </c>
      <c r="BB20" s="77">
        <v>0</v>
      </c>
      <c r="BC20" s="77">
        <v>0</v>
      </c>
      <c r="BD20" s="77">
        <v>0</v>
      </c>
      <c r="BE20" s="43"/>
      <c r="BF20" s="75"/>
      <c r="BG20" s="75"/>
      <c r="BH20" s="75"/>
      <c r="BI20" s="75"/>
      <c r="BJ20" s="75"/>
      <c r="BK20" s="75"/>
      <c r="BL20" s="75"/>
      <c r="BM20" s="43"/>
      <c r="BN20" s="43"/>
      <c r="BO20" s="43"/>
      <c r="BP20" s="43"/>
      <c r="BQ20" s="43"/>
      <c r="BR20" s="43"/>
      <c r="BS20" s="43"/>
      <c r="BT20" s="43"/>
      <c r="BU20" s="43"/>
      <c r="BV20" s="43"/>
      <c r="BW20" s="43"/>
      <c r="BX20" s="43"/>
      <c r="BY20" s="43"/>
      <c r="BZ20" s="43"/>
      <c r="CA20" s="43"/>
      <c r="CB20" s="43"/>
      <c r="CC20" s="43"/>
      <c r="CD20" s="43"/>
      <c r="CE20" s="43"/>
    </row>
    <row r="21" spans="1:83" ht="13">
      <c r="A21" s="66"/>
      <c r="B21" s="278">
        <v>160000</v>
      </c>
      <c r="C21" s="161">
        <v>56</v>
      </c>
      <c r="D21" s="83">
        <v>9212</v>
      </c>
      <c r="E21" s="67">
        <v>4.6903372352472142E-3</v>
      </c>
      <c r="F21" s="68">
        <v>4.0705426720181181E-2</v>
      </c>
      <c r="G21" s="68">
        <v>0.36112721301551337</v>
      </c>
      <c r="H21" s="69">
        <v>5.2206638586765068</v>
      </c>
      <c r="I21" s="70">
        <v>74.887654227806181</v>
      </c>
      <c r="J21" s="71">
        <v>164500</v>
      </c>
      <c r="K21" s="72">
        <v>76.993869502963236</v>
      </c>
      <c r="L21" s="81">
        <v>0.23402391946189027</v>
      </c>
      <c r="M21" s="80">
        <v>2.0193678994579347</v>
      </c>
      <c r="N21" s="73">
        <v>4.0236392996656475E-2</v>
      </c>
      <c r="O21" s="51">
        <v>3.8125741240795222E-2</v>
      </c>
      <c r="P21" s="74">
        <v>0</v>
      </c>
      <c r="Q21" s="75">
        <v>0</v>
      </c>
      <c r="R21" s="75">
        <v>0</v>
      </c>
      <c r="S21" s="75">
        <v>0</v>
      </c>
      <c r="T21" s="75">
        <v>0</v>
      </c>
      <c r="U21" s="75">
        <v>0</v>
      </c>
      <c r="V21" s="75">
        <v>0</v>
      </c>
      <c r="W21" s="74">
        <v>0</v>
      </c>
      <c r="X21" s="75">
        <v>0</v>
      </c>
      <c r="Y21" s="75">
        <v>0</v>
      </c>
      <c r="Z21" s="75">
        <v>0</v>
      </c>
      <c r="AA21" s="75">
        <v>0</v>
      </c>
      <c r="AB21" s="75">
        <v>0</v>
      </c>
      <c r="AC21" s="76">
        <v>1.1134515285711874E-3</v>
      </c>
      <c r="AD21" s="75">
        <v>0</v>
      </c>
      <c r="AE21" s="75">
        <v>0</v>
      </c>
      <c r="AF21" s="75">
        <v>0</v>
      </c>
      <c r="AG21" s="75">
        <v>0</v>
      </c>
      <c r="AH21" s="75">
        <v>0</v>
      </c>
      <c r="AI21" s="75">
        <v>0</v>
      </c>
      <c r="AJ21" s="73">
        <v>9.0189573814266548E-4</v>
      </c>
      <c r="AK21" s="75">
        <v>0</v>
      </c>
      <c r="AL21" s="75">
        <v>0</v>
      </c>
      <c r="AM21" s="75">
        <v>0</v>
      </c>
      <c r="AN21" s="75">
        <v>0</v>
      </c>
      <c r="AO21" s="75">
        <v>0</v>
      </c>
      <c r="AP21" s="75">
        <v>0</v>
      </c>
      <c r="AQ21" s="73">
        <v>1.224796681428304E-3</v>
      </c>
      <c r="AR21" s="51">
        <v>8.1990521649333357E-4</v>
      </c>
      <c r="AS21" s="75">
        <v>0</v>
      </c>
      <c r="AT21" s="75">
        <v>0</v>
      </c>
      <c r="AU21" s="75">
        <v>0</v>
      </c>
      <c r="AV21" s="75">
        <v>0</v>
      </c>
      <c r="AW21" s="75">
        <v>0</v>
      </c>
      <c r="AX21" s="75">
        <v>0</v>
      </c>
      <c r="AY21" s="75">
        <v>0</v>
      </c>
      <c r="AZ21" s="52"/>
      <c r="BA21" s="77">
        <v>0</v>
      </c>
      <c r="BB21" s="77">
        <v>0</v>
      </c>
      <c r="BC21" s="77">
        <v>0</v>
      </c>
      <c r="BD21" s="77">
        <v>0</v>
      </c>
      <c r="BE21" s="43"/>
      <c r="BF21" s="75"/>
      <c r="BG21" s="75"/>
      <c r="BH21" s="75"/>
      <c r="BI21" s="75"/>
      <c r="BJ21" s="75"/>
      <c r="BK21" s="75"/>
      <c r="BL21" s="75"/>
      <c r="BM21" s="43"/>
      <c r="BN21" s="43"/>
      <c r="BO21" s="43"/>
      <c r="BP21" s="43"/>
      <c r="BQ21" s="43"/>
      <c r="BR21" s="43"/>
      <c r="BS21" s="43"/>
      <c r="BT21" s="43"/>
      <c r="BU21" s="43"/>
      <c r="BV21" s="43"/>
      <c r="BW21" s="43"/>
      <c r="BX21" s="43"/>
      <c r="BY21" s="43"/>
      <c r="BZ21" s="43"/>
      <c r="CA21" s="43"/>
      <c r="CB21" s="43"/>
      <c r="CC21" s="43"/>
      <c r="CD21" s="43"/>
      <c r="CE21" s="43"/>
    </row>
    <row r="22" spans="1:83" ht="13">
      <c r="A22" s="66"/>
      <c r="B22" s="278">
        <v>170000</v>
      </c>
      <c r="C22" s="161">
        <v>43</v>
      </c>
      <c r="D22" s="83">
        <v>7479</v>
      </c>
      <c r="E22" s="67">
        <v>3.6015089484933965E-3</v>
      </c>
      <c r="F22" s="68">
        <v>3.6015089484933968E-2</v>
      </c>
      <c r="G22" s="68">
        <v>0.2931904500806583</v>
      </c>
      <c r="H22" s="69">
        <v>4.8595366456609934</v>
      </c>
      <c r="I22" s="70">
        <v>79.568132617044071</v>
      </c>
      <c r="J22" s="71">
        <v>173930.23255813951</v>
      </c>
      <c r="K22" s="72">
        <v>81.407669472349184</v>
      </c>
      <c r="L22" s="81">
        <v>0.50070233931383257</v>
      </c>
      <c r="M22" s="80">
        <v>1.8433071980067572</v>
      </c>
      <c r="N22" s="73">
        <v>3.5244534082000477E-2</v>
      </c>
      <c r="O22" s="51">
        <v>3.3829057309220527E-2</v>
      </c>
      <c r="P22" s="74">
        <v>0</v>
      </c>
      <c r="Q22" s="75">
        <v>0</v>
      </c>
      <c r="R22" s="75">
        <v>0</v>
      </c>
      <c r="S22" s="75">
        <v>0</v>
      </c>
      <c r="T22" s="75">
        <v>0</v>
      </c>
      <c r="U22" s="75">
        <v>0</v>
      </c>
      <c r="V22" s="75">
        <v>0</v>
      </c>
      <c r="W22" s="74">
        <v>0</v>
      </c>
      <c r="X22" s="75">
        <v>0</v>
      </c>
      <c r="Y22" s="75">
        <v>0</v>
      </c>
      <c r="Z22" s="75">
        <v>0</v>
      </c>
      <c r="AA22" s="75">
        <v>0</v>
      </c>
      <c r="AB22" s="75">
        <v>0</v>
      </c>
      <c r="AC22" s="76">
        <v>9.7891731228620486E-4</v>
      </c>
      <c r="AD22" s="75">
        <v>0</v>
      </c>
      <c r="AE22" s="75">
        <v>0</v>
      </c>
      <c r="AF22" s="75">
        <v>0</v>
      </c>
      <c r="AG22" s="75">
        <v>0</v>
      </c>
      <c r="AH22" s="75">
        <v>0</v>
      </c>
      <c r="AI22" s="75">
        <v>0</v>
      </c>
      <c r="AJ22" s="73">
        <v>6.0484277677027459E-4</v>
      </c>
      <c r="AK22" s="75">
        <v>0</v>
      </c>
      <c r="AL22" s="75">
        <v>0</v>
      </c>
      <c r="AM22" s="75">
        <v>0</v>
      </c>
      <c r="AN22" s="75">
        <v>0</v>
      </c>
      <c r="AO22" s="75">
        <v>0</v>
      </c>
      <c r="AP22" s="75">
        <v>0</v>
      </c>
      <c r="AQ22" s="73">
        <v>1.1883600860776767E-3</v>
      </c>
      <c r="AR22" s="51">
        <v>4.9824213412110526E-4</v>
      </c>
      <c r="AS22" s="75">
        <v>0</v>
      </c>
      <c r="AT22" s="75">
        <v>0</v>
      </c>
      <c r="AU22" s="75">
        <v>0</v>
      </c>
      <c r="AV22" s="75">
        <v>0</v>
      </c>
      <c r="AW22" s="75">
        <v>0</v>
      </c>
      <c r="AX22" s="75">
        <v>0</v>
      </c>
      <c r="AY22" s="75">
        <v>0</v>
      </c>
      <c r="AZ22" s="52"/>
      <c r="BA22" s="77">
        <v>0</v>
      </c>
      <c r="BB22" s="77">
        <v>0</v>
      </c>
      <c r="BC22" s="77">
        <v>0</v>
      </c>
      <c r="BD22" s="77">
        <v>0</v>
      </c>
      <c r="BE22" s="43"/>
      <c r="BF22" s="75"/>
      <c r="BG22" s="75"/>
      <c r="BH22" s="75"/>
      <c r="BI22" s="75"/>
      <c r="BJ22" s="75"/>
      <c r="BK22" s="75"/>
      <c r="BL22" s="75"/>
      <c r="BM22" s="43"/>
      <c r="BN22" s="43"/>
      <c r="BO22" s="43"/>
      <c r="BP22" s="43"/>
      <c r="BQ22" s="43"/>
      <c r="BR22" s="43"/>
      <c r="BS22" s="43"/>
      <c r="BT22" s="43"/>
      <c r="BU22" s="43"/>
      <c r="BV22" s="43"/>
      <c r="BW22" s="43"/>
      <c r="BX22" s="43"/>
      <c r="BY22" s="43"/>
      <c r="BZ22" s="43"/>
      <c r="CA22" s="43"/>
      <c r="CB22" s="43"/>
      <c r="CC22" s="43"/>
      <c r="CD22" s="43"/>
      <c r="CE22" s="43"/>
    </row>
    <row r="23" spans="1:83" ht="13">
      <c r="A23" s="66"/>
      <c r="B23" s="278">
        <v>180000</v>
      </c>
      <c r="C23" s="161">
        <v>54</v>
      </c>
      <c r="D23" s="83">
        <v>9916</v>
      </c>
      <c r="E23" s="67">
        <v>4.5228251911312422E-3</v>
      </c>
      <c r="F23" s="68">
        <v>3.241358053644057E-2</v>
      </c>
      <c r="G23" s="68">
        <v>0.38872529790076321</v>
      </c>
      <c r="H23" s="69">
        <v>4.5663461955803353</v>
      </c>
      <c r="I23" s="70">
        <v>84.248611006281962</v>
      </c>
      <c r="J23" s="71">
        <v>183629.62962962964</v>
      </c>
      <c r="K23" s="72">
        <v>85.94745131052386</v>
      </c>
      <c r="L23" s="81">
        <v>0.64139889037704734</v>
      </c>
      <c r="M23" s="80">
        <v>2.7795436776396389</v>
      </c>
      <c r="N23" s="73">
        <v>3.117399140998247E-2</v>
      </c>
      <c r="O23" s="51">
        <v>2.953237337764586E-2</v>
      </c>
      <c r="P23" s="74">
        <v>0</v>
      </c>
      <c r="Q23" s="75">
        <v>0</v>
      </c>
      <c r="R23" s="75">
        <v>0</v>
      </c>
      <c r="S23" s="75">
        <v>0</v>
      </c>
      <c r="T23" s="75">
        <v>0</v>
      </c>
      <c r="U23" s="75">
        <v>0</v>
      </c>
      <c r="V23" s="75">
        <v>0</v>
      </c>
      <c r="W23" s="74">
        <v>0</v>
      </c>
      <c r="X23" s="75">
        <v>0</v>
      </c>
      <c r="Y23" s="75">
        <v>0</v>
      </c>
      <c r="Z23" s="75">
        <v>0</v>
      </c>
      <c r="AA23" s="75">
        <v>0</v>
      </c>
      <c r="AB23" s="75">
        <v>0</v>
      </c>
      <c r="AC23" s="76">
        <v>1.3311507796930737E-3</v>
      </c>
      <c r="AD23" s="75">
        <v>0</v>
      </c>
      <c r="AE23" s="75">
        <v>0</v>
      </c>
      <c r="AF23" s="75">
        <v>0</v>
      </c>
      <c r="AG23" s="75">
        <v>0</v>
      </c>
      <c r="AH23" s="75">
        <v>0</v>
      </c>
      <c r="AI23" s="75">
        <v>0</v>
      </c>
      <c r="AJ23" s="73">
        <v>7.0147446299985254E-4</v>
      </c>
      <c r="AK23" s="75">
        <v>0</v>
      </c>
      <c r="AL23" s="75">
        <v>0</v>
      </c>
      <c r="AM23" s="75">
        <v>0</v>
      </c>
      <c r="AN23" s="75">
        <v>0</v>
      </c>
      <c r="AO23" s="75">
        <v>0</v>
      </c>
      <c r="AP23" s="75">
        <v>0</v>
      </c>
      <c r="AQ23" s="73">
        <v>1.6959846970904335E-3</v>
      </c>
      <c r="AR23" s="51">
        <v>5.505758866568613E-4</v>
      </c>
      <c r="AS23" s="75">
        <v>0</v>
      </c>
      <c r="AT23" s="75">
        <v>0</v>
      </c>
      <c r="AU23" s="75">
        <v>0</v>
      </c>
      <c r="AV23" s="75">
        <v>0</v>
      </c>
      <c r="AW23" s="75">
        <v>0</v>
      </c>
      <c r="AX23" s="75">
        <v>0</v>
      </c>
      <c r="AY23" s="75">
        <v>0</v>
      </c>
      <c r="AZ23" s="52"/>
      <c r="BA23" s="77">
        <v>0</v>
      </c>
      <c r="BB23" s="77">
        <v>0</v>
      </c>
      <c r="BC23" s="77">
        <v>0</v>
      </c>
      <c r="BD23" s="77">
        <v>0</v>
      </c>
      <c r="BE23" s="43"/>
      <c r="BF23" s="75"/>
      <c r="BG23" s="75"/>
      <c r="BH23" s="75"/>
      <c r="BI23" s="75"/>
      <c r="BJ23" s="75"/>
      <c r="BK23" s="75"/>
      <c r="BL23" s="75"/>
      <c r="BM23" s="43"/>
      <c r="BN23" s="43"/>
      <c r="BO23" s="43"/>
      <c r="BP23" s="43"/>
      <c r="BQ23" s="43"/>
      <c r="BR23" s="43"/>
      <c r="BS23" s="43"/>
      <c r="BT23" s="43"/>
      <c r="BU23" s="43"/>
      <c r="BV23" s="43"/>
      <c r="BW23" s="43"/>
      <c r="BX23" s="43"/>
      <c r="BY23" s="43"/>
      <c r="BZ23" s="43"/>
      <c r="CA23" s="43"/>
      <c r="CB23" s="43"/>
      <c r="CC23" s="43"/>
      <c r="CD23" s="43"/>
      <c r="CE23" s="43"/>
    </row>
    <row r="24" spans="1:83" ht="13">
      <c r="A24" s="66"/>
      <c r="B24" s="278">
        <v>190000</v>
      </c>
      <c r="C24" s="161">
        <v>31</v>
      </c>
      <c r="D24" s="83">
        <v>6028</v>
      </c>
      <c r="E24" s="67">
        <v>2.5964366837975652E-3</v>
      </c>
      <c r="F24" s="68">
        <v>2.7890755345309329E-2</v>
      </c>
      <c r="G24" s="68">
        <v>0.23630860182995164</v>
      </c>
      <c r="H24" s="69">
        <v>4.1776208976795717</v>
      </c>
      <c r="I24" s="70">
        <v>88.929089395519838</v>
      </c>
      <c r="J24" s="71">
        <v>194451.61290322579</v>
      </c>
      <c r="K24" s="72">
        <v>91.012657194599925</v>
      </c>
      <c r="L24" s="81">
        <v>0.25667139553885931</v>
      </c>
      <c r="M24" s="80">
        <v>1.9050340550809097</v>
      </c>
      <c r="N24" s="73">
        <v>2.7605984870312173E-2</v>
      </c>
      <c r="O24" s="51">
        <v>2.6450151765911967E-2</v>
      </c>
      <c r="P24" s="74">
        <v>0</v>
      </c>
      <c r="Q24" s="75">
        <v>0</v>
      </c>
      <c r="R24" s="75">
        <v>0</v>
      </c>
      <c r="S24" s="75">
        <v>0</v>
      </c>
      <c r="T24" s="75">
        <v>0</v>
      </c>
      <c r="U24" s="75">
        <v>0</v>
      </c>
      <c r="V24" s="75">
        <v>0</v>
      </c>
      <c r="W24" s="74">
        <v>0</v>
      </c>
      <c r="X24" s="75">
        <v>0</v>
      </c>
      <c r="Y24" s="75">
        <v>0</v>
      </c>
      <c r="Z24" s="75">
        <v>0</v>
      </c>
      <c r="AA24" s="75">
        <v>0</v>
      </c>
      <c r="AB24" s="75">
        <v>0</v>
      </c>
      <c r="AC24" s="76">
        <v>6.2307468106963335E-4</v>
      </c>
      <c r="AD24" s="75">
        <v>0</v>
      </c>
      <c r="AE24" s="75">
        <v>0</v>
      </c>
      <c r="AF24" s="75">
        <v>0</v>
      </c>
      <c r="AG24" s="75">
        <v>0</v>
      </c>
      <c r="AH24" s="75">
        <v>0</v>
      </c>
      <c r="AI24" s="75">
        <v>0</v>
      </c>
      <c r="AJ24" s="73">
        <v>4.9389528517336176E-4</v>
      </c>
      <c r="AK24" s="75">
        <v>0</v>
      </c>
      <c r="AL24" s="75">
        <v>0</v>
      </c>
      <c r="AM24" s="75">
        <v>0</v>
      </c>
      <c r="AN24" s="75">
        <v>0</v>
      </c>
      <c r="AO24" s="75">
        <v>0</v>
      </c>
      <c r="AP24" s="75">
        <v>0</v>
      </c>
      <c r="AQ24" s="73">
        <v>6.9141190415469183E-4</v>
      </c>
      <c r="AR24" s="51">
        <v>4.4508005349924918E-4</v>
      </c>
      <c r="AS24" s="75">
        <v>0</v>
      </c>
      <c r="AT24" s="75">
        <v>0</v>
      </c>
      <c r="AU24" s="75">
        <v>0</v>
      </c>
      <c r="AV24" s="75">
        <v>0</v>
      </c>
      <c r="AW24" s="75">
        <v>0</v>
      </c>
      <c r="AX24" s="75">
        <v>0</v>
      </c>
      <c r="AY24" s="75">
        <v>0</v>
      </c>
      <c r="AZ24" s="52"/>
      <c r="BA24" s="77">
        <v>0</v>
      </c>
      <c r="BB24" s="77">
        <v>0</v>
      </c>
      <c r="BC24" s="77">
        <v>0</v>
      </c>
      <c r="BD24" s="77">
        <v>0</v>
      </c>
      <c r="BE24" s="43"/>
      <c r="BF24" s="75"/>
      <c r="BG24" s="75"/>
      <c r="BH24" s="75"/>
      <c r="BI24" s="75"/>
      <c r="BJ24" s="75"/>
      <c r="BK24" s="75"/>
      <c r="BL24" s="75"/>
      <c r="BM24" s="43"/>
      <c r="BN24" s="43"/>
      <c r="BO24" s="43"/>
      <c r="BP24" s="43"/>
      <c r="BQ24" s="43"/>
      <c r="BR24" s="43"/>
      <c r="BS24" s="43"/>
      <c r="BT24" s="43"/>
      <c r="BU24" s="43"/>
      <c r="BV24" s="43"/>
      <c r="BW24" s="43"/>
      <c r="BX24" s="43"/>
      <c r="BY24" s="43"/>
      <c r="BZ24" s="43"/>
      <c r="CA24" s="43"/>
      <c r="CB24" s="43"/>
      <c r="CC24" s="43"/>
      <c r="CD24" s="43"/>
      <c r="CE24" s="43"/>
    </row>
    <row r="25" spans="1:83" ht="13">
      <c r="A25" s="66"/>
      <c r="B25" s="278">
        <v>200000</v>
      </c>
      <c r="C25" s="161">
        <v>32</v>
      </c>
      <c r="D25" s="83">
        <v>6509</v>
      </c>
      <c r="E25" s="67">
        <v>2.6801927058555512E-3</v>
      </c>
      <c r="F25" s="68">
        <v>2.5294318661511765E-2</v>
      </c>
      <c r="G25" s="68">
        <v>0.25516467971319762</v>
      </c>
      <c r="H25" s="69">
        <v>3.9413122958496198</v>
      </c>
      <c r="I25" s="70">
        <v>93.609567784757729</v>
      </c>
      <c r="J25" s="71">
        <v>203406.25</v>
      </c>
      <c r="K25" s="72">
        <v>95.203855736091882</v>
      </c>
      <c r="L25" s="81">
        <v>0.74595124328479301</v>
      </c>
      <c r="M25" s="80">
        <v>2.2956483193526145</v>
      </c>
      <c r="N25" s="73">
        <v>2.4440007236520303E-2</v>
      </c>
      <c r="O25" s="51">
        <v>2.3527066596088258E-2</v>
      </c>
      <c r="P25" s="74">
        <v>0</v>
      </c>
      <c r="Q25" s="75">
        <v>0</v>
      </c>
      <c r="R25" s="75">
        <v>0</v>
      </c>
      <c r="S25" s="75">
        <v>0</v>
      </c>
      <c r="T25" s="75">
        <v>0</v>
      </c>
      <c r="U25" s="75">
        <v>0</v>
      </c>
      <c r="V25" s="75">
        <v>0</v>
      </c>
      <c r="W25" s="74">
        <v>0</v>
      </c>
      <c r="X25" s="75">
        <v>0</v>
      </c>
      <c r="Y25" s="75">
        <v>0</v>
      </c>
      <c r="Z25" s="75">
        <v>0</v>
      </c>
      <c r="AA25" s="75">
        <v>0</v>
      </c>
      <c r="AB25" s="75">
        <v>0</v>
      </c>
      <c r="AC25" s="76">
        <v>8.4056104909175223E-4</v>
      </c>
      <c r="AD25" s="75">
        <v>0</v>
      </c>
      <c r="AE25" s="75">
        <v>0</v>
      </c>
      <c r="AF25" s="75">
        <v>0</v>
      </c>
      <c r="AG25" s="75">
        <v>0</v>
      </c>
      <c r="AH25" s="75">
        <v>0</v>
      </c>
      <c r="AI25" s="75">
        <v>0</v>
      </c>
      <c r="AJ25" s="73">
        <v>3.901056962601194E-4</v>
      </c>
      <c r="AK25" s="75">
        <v>0</v>
      </c>
      <c r="AL25" s="75">
        <v>0</v>
      </c>
      <c r="AM25" s="75">
        <v>0</v>
      </c>
      <c r="AN25" s="75">
        <v>0</v>
      </c>
      <c r="AO25" s="75">
        <v>0</v>
      </c>
      <c r="AP25" s="75">
        <v>0</v>
      </c>
      <c r="AQ25" s="73">
        <v>1.1084898834897497E-3</v>
      </c>
      <c r="AR25" s="51">
        <v>2.9581474597923708E-4</v>
      </c>
      <c r="AS25" s="75">
        <v>0</v>
      </c>
      <c r="AT25" s="75">
        <v>0</v>
      </c>
      <c r="AU25" s="75">
        <v>0</v>
      </c>
      <c r="AV25" s="75">
        <v>0</v>
      </c>
      <c r="AW25" s="75">
        <v>0</v>
      </c>
      <c r="AX25" s="75">
        <v>0</v>
      </c>
      <c r="AY25" s="75">
        <v>0</v>
      </c>
      <c r="AZ25" s="52"/>
      <c r="BA25" s="77">
        <v>0</v>
      </c>
      <c r="BB25" s="77">
        <v>0</v>
      </c>
      <c r="BC25" s="77">
        <v>0</v>
      </c>
      <c r="BD25" s="77">
        <v>0</v>
      </c>
      <c r="BE25" s="43"/>
      <c r="BF25" s="75"/>
      <c r="BG25" s="75"/>
      <c r="BH25" s="75"/>
      <c r="BI25" s="75"/>
      <c r="BJ25" s="75"/>
      <c r="BK25" s="75"/>
      <c r="BL25" s="75"/>
      <c r="BM25" s="43"/>
      <c r="BN25" s="43"/>
      <c r="BO25" s="43"/>
      <c r="BP25" s="43"/>
      <c r="BQ25" s="43"/>
      <c r="BR25" s="43"/>
      <c r="BS25" s="43"/>
      <c r="BT25" s="43"/>
      <c r="BU25" s="43"/>
      <c r="BV25" s="43"/>
      <c r="BW25" s="43"/>
      <c r="BX25" s="43"/>
      <c r="BY25" s="43"/>
      <c r="BZ25" s="43"/>
      <c r="CA25" s="43"/>
      <c r="CB25" s="43"/>
      <c r="CC25" s="43"/>
      <c r="CD25" s="43"/>
      <c r="CE25" s="43"/>
    </row>
    <row r="26" spans="1:83" ht="13">
      <c r="A26" s="66"/>
      <c r="B26" s="278">
        <v>210000</v>
      </c>
      <c r="C26" s="161">
        <v>30</v>
      </c>
      <c r="D26" s="83">
        <v>6435</v>
      </c>
      <c r="E26" s="67">
        <v>2.5126806617395791E-3</v>
      </c>
      <c r="F26" s="68">
        <v>2.2614125955656213E-2</v>
      </c>
      <c r="G26" s="68">
        <v>0.25226374465423673</v>
      </c>
      <c r="H26" s="69">
        <v>3.6861476161364224</v>
      </c>
      <c r="I26" s="70">
        <v>98.29004617399562</v>
      </c>
      <c r="J26" s="71">
        <v>214500.00000000003</v>
      </c>
      <c r="K26" s="72">
        <v>100.39626144915268</v>
      </c>
      <c r="L26" s="81">
        <v>0.23402391946189027</v>
      </c>
      <c r="M26" s="80">
        <v>2.5318786773588022</v>
      </c>
      <c r="N26" s="73">
        <v>2.2362857889482262E-2</v>
      </c>
      <c r="O26" s="51">
        <v>2.1232151591699448E-2</v>
      </c>
      <c r="P26" s="74">
        <v>0</v>
      </c>
      <c r="Q26" s="75">
        <v>0</v>
      </c>
      <c r="R26" s="75">
        <v>0</v>
      </c>
      <c r="S26" s="75">
        <v>0</v>
      </c>
      <c r="T26" s="75">
        <v>0</v>
      </c>
      <c r="U26" s="75">
        <v>0</v>
      </c>
      <c r="V26" s="75">
        <v>0</v>
      </c>
      <c r="W26" s="74">
        <v>0</v>
      </c>
      <c r="X26" s="75">
        <v>0</v>
      </c>
      <c r="Y26" s="75">
        <v>0</v>
      </c>
      <c r="Z26" s="75">
        <v>0</v>
      </c>
      <c r="AA26" s="75">
        <v>0</v>
      </c>
      <c r="AB26" s="75">
        <v>0</v>
      </c>
      <c r="AC26" s="76">
        <v>5.9649189030599331E-4</v>
      </c>
      <c r="AD26" s="75">
        <v>0</v>
      </c>
      <c r="AE26" s="75">
        <v>0</v>
      </c>
      <c r="AF26" s="75">
        <v>0</v>
      </c>
      <c r="AG26" s="75">
        <v>0</v>
      </c>
      <c r="AH26" s="75">
        <v>0</v>
      </c>
      <c r="AI26" s="75">
        <v>0</v>
      </c>
      <c r="AJ26" s="73">
        <v>4.8315843114785654E-4</v>
      </c>
      <c r="AK26" s="75">
        <v>0</v>
      </c>
      <c r="AL26" s="75">
        <v>0</v>
      </c>
      <c r="AM26" s="75">
        <v>0</v>
      </c>
      <c r="AN26" s="75">
        <v>0</v>
      </c>
      <c r="AO26" s="75">
        <v>0</v>
      </c>
      <c r="AP26" s="75">
        <v>0</v>
      </c>
      <c r="AQ26" s="73">
        <v>6.561410793365915E-4</v>
      </c>
      <c r="AR26" s="51">
        <v>4.3923493740714306E-4</v>
      </c>
      <c r="AS26" s="75">
        <v>0</v>
      </c>
      <c r="AT26" s="75">
        <v>0</v>
      </c>
      <c r="AU26" s="75">
        <v>0</v>
      </c>
      <c r="AV26" s="75">
        <v>0</v>
      </c>
      <c r="AW26" s="75">
        <v>0</v>
      </c>
      <c r="AX26" s="75">
        <v>0</v>
      </c>
      <c r="AY26" s="75">
        <v>0</v>
      </c>
      <c r="AZ26" s="52"/>
      <c r="BA26" s="77">
        <v>0</v>
      </c>
      <c r="BB26" s="77">
        <v>0</v>
      </c>
      <c r="BC26" s="77">
        <v>0</v>
      </c>
      <c r="BD26" s="77">
        <v>0</v>
      </c>
      <c r="BE26" s="43"/>
      <c r="BF26" s="75"/>
      <c r="BG26" s="75"/>
      <c r="BH26" s="75"/>
      <c r="BI26" s="75"/>
      <c r="BJ26" s="75"/>
      <c r="BK26" s="75"/>
      <c r="BL26" s="75"/>
      <c r="BM26" s="43"/>
      <c r="BN26" s="43"/>
      <c r="BO26" s="43"/>
      <c r="BP26" s="43"/>
      <c r="BQ26" s="43"/>
      <c r="BR26" s="43"/>
      <c r="BS26" s="43"/>
      <c r="BT26" s="43"/>
      <c r="BU26" s="43"/>
      <c r="BV26" s="43"/>
      <c r="BW26" s="43"/>
      <c r="BX26" s="43"/>
      <c r="BY26" s="43"/>
      <c r="BZ26" s="43"/>
      <c r="CA26" s="43"/>
      <c r="CB26" s="43"/>
      <c r="CC26" s="43"/>
      <c r="CD26" s="43"/>
      <c r="CE26" s="43"/>
    </row>
    <row r="27" spans="1:83" ht="13">
      <c r="A27" s="66"/>
      <c r="B27" s="278">
        <v>220000</v>
      </c>
      <c r="C27" s="161">
        <v>20</v>
      </c>
      <c r="D27" s="83">
        <v>4484</v>
      </c>
      <c r="E27" s="67">
        <v>1.6751204411597194E-3</v>
      </c>
      <c r="F27" s="68">
        <v>2.0101445293916633E-2</v>
      </c>
      <c r="G27" s="68">
        <v>0.17578098384298327</v>
      </c>
      <c r="H27" s="69">
        <v>3.4338838714821858</v>
      </c>
      <c r="I27" s="70">
        <v>102.97052456323351</v>
      </c>
      <c r="J27" s="71">
        <v>224199.99999999997</v>
      </c>
      <c r="K27" s="72">
        <v>104.9363254867134</v>
      </c>
      <c r="L27" s="81">
        <v>0.37443827113904149</v>
      </c>
      <c r="M27" s="80">
        <v>1.9574336754583632</v>
      </c>
      <c r="N27" s="73">
        <v>1.9833426023331008E-2</v>
      </c>
      <c r="O27" s="51">
        <v>1.9129875438043991E-2</v>
      </c>
      <c r="P27" s="74">
        <v>0</v>
      </c>
      <c r="Q27" s="75">
        <v>0</v>
      </c>
      <c r="R27" s="75">
        <v>0</v>
      </c>
      <c r="S27" s="75">
        <v>0</v>
      </c>
      <c r="T27" s="75">
        <v>0</v>
      </c>
      <c r="U27" s="75">
        <v>0</v>
      </c>
      <c r="V27" s="75">
        <v>0</v>
      </c>
      <c r="W27" s="74">
        <v>0</v>
      </c>
      <c r="X27" s="75">
        <v>0</v>
      </c>
      <c r="Y27" s="75">
        <v>0</v>
      </c>
      <c r="Z27" s="75">
        <v>0</v>
      </c>
      <c r="AA27" s="75">
        <v>0</v>
      </c>
      <c r="AB27" s="75">
        <v>0</v>
      </c>
      <c r="AC27" s="76">
        <v>4.260656359328585E-4</v>
      </c>
      <c r="AD27" s="75">
        <v>0</v>
      </c>
      <c r="AE27" s="75">
        <v>0</v>
      </c>
      <c r="AF27" s="75">
        <v>0</v>
      </c>
      <c r="AG27" s="75">
        <v>0</v>
      </c>
      <c r="AH27" s="75">
        <v>0</v>
      </c>
      <c r="AI27" s="75">
        <v>0</v>
      </c>
      <c r="AJ27" s="73">
        <v>3.006319127142193E-4</v>
      </c>
      <c r="AK27" s="75">
        <v>0</v>
      </c>
      <c r="AL27" s="75">
        <v>0</v>
      </c>
      <c r="AM27" s="75">
        <v>0</v>
      </c>
      <c r="AN27" s="75">
        <v>0</v>
      </c>
      <c r="AO27" s="75">
        <v>0</v>
      </c>
      <c r="AP27" s="75">
        <v>0</v>
      </c>
      <c r="AQ27" s="73">
        <v>4.9423613768211929E-4</v>
      </c>
      <c r="AR27" s="51">
        <v>2.5916544199501492E-4</v>
      </c>
      <c r="AS27" s="75">
        <v>0</v>
      </c>
      <c r="AT27" s="75">
        <v>0</v>
      </c>
      <c r="AU27" s="75">
        <v>0</v>
      </c>
      <c r="AV27" s="75">
        <v>0</v>
      </c>
      <c r="AW27" s="75">
        <v>0</v>
      </c>
      <c r="AX27" s="75">
        <v>0</v>
      </c>
      <c r="AY27" s="75">
        <v>0</v>
      </c>
      <c r="AZ27" s="52"/>
      <c r="BA27" s="77">
        <v>0</v>
      </c>
      <c r="BB27" s="77">
        <v>0</v>
      </c>
      <c r="BC27" s="77">
        <v>0</v>
      </c>
      <c r="BD27" s="77">
        <v>0</v>
      </c>
      <c r="BE27" s="43"/>
      <c r="BF27" s="75"/>
      <c r="BG27" s="75"/>
      <c r="BH27" s="75"/>
      <c r="BI27" s="75"/>
      <c r="BJ27" s="75"/>
      <c r="BK27" s="75"/>
      <c r="BL27" s="75"/>
      <c r="BM27" s="43"/>
      <c r="BN27" s="43"/>
      <c r="BO27" s="43"/>
      <c r="BP27" s="43"/>
      <c r="BQ27" s="43"/>
      <c r="BR27" s="43"/>
      <c r="BS27" s="43"/>
      <c r="BT27" s="43"/>
      <c r="BU27" s="43"/>
      <c r="BV27" s="43"/>
      <c r="BW27" s="43"/>
      <c r="BX27" s="43"/>
      <c r="BY27" s="43"/>
      <c r="BZ27" s="43"/>
      <c r="CA27" s="43"/>
      <c r="CB27" s="43"/>
      <c r="CC27" s="43"/>
      <c r="CD27" s="43"/>
      <c r="CE27" s="43"/>
    </row>
    <row r="28" spans="1:83" ht="13">
      <c r="A28" s="66"/>
      <c r="B28" s="278">
        <v>230000</v>
      </c>
      <c r="C28" s="161">
        <v>16</v>
      </c>
      <c r="D28" s="83">
        <v>3727</v>
      </c>
      <c r="E28" s="67">
        <v>1.3400963529277756E-3</v>
      </c>
      <c r="F28" s="68">
        <v>1.8426324852756915E-2</v>
      </c>
      <c r="G28" s="68">
        <v>0.14610520222631548</v>
      </c>
      <c r="H28" s="69">
        <v>3.2581028876392026</v>
      </c>
      <c r="I28" s="70">
        <v>107.65100295247139</v>
      </c>
      <c r="J28" s="71">
        <v>232937.49999999997</v>
      </c>
      <c r="K28" s="72">
        <v>109.02589347931</v>
      </c>
      <c r="L28" s="81">
        <v>0.9653486677803329</v>
      </c>
      <c r="M28" s="80">
        <v>1.77415969433215</v>
      </c>
      <c r="N28" s="73">
        <v>1.7873535107174193E-2</v>
      </c>
      <c r="O28" s="51">
        <v>1.7479881803501667E-2</v>
      </c>
      <c r="P28" s="74">
        <v>0</v>
      </c>
      <c r="Q28" s="75">
        <v>0</v>
      </c>
      <c r="R28" s="75">
        <v>0</v>
      </c>
      <c r="S28" s="75">
        <v>0</v>
      </c>
      <c r="T28" s="75">
        <v>0</v>
      </c>
      <c r="U28" s="75">
        <v>0</v>
      </c>
      <c r="V28" s="75">
        <v>0</v>
      </c>
      <c r="W28" s="74">
        <v>0</v>
      </c>
      <c r="X28" s="75">
        <v>0</v>
      </c>
      <c r="Y28" s="75">
        <v>0</v>
      </c>
      <c r="Z28" s="75">
        <v>0</v>
      </c>
      <c r="AA28" s="75">
        <v>0</v>
      </c>
      <c r="AB28" s="75">
        <v>0</v>
      </c>
      <c r="AC28" s="76">
        <v>4.8734656569681892E-4</v>
      </c>
      <c r="AD28" s="75">
        <v>0</v>
      </c>
      <c r="AE28" s="75">
        <v>0</v>
      </c>
      <c r="AF28" s="75">
        <v>0</v>
      </c>
      <c r="AG28" s="75">
        <v>0</v>
      </c>
      <c r="AH28" s="75">
        <v>0</v>
      </c>
      <c r="AI28" s="75">
        <v>0</v>
      </c>
      <c r="AJ28" s="73">
        <v>1.6821071306628827E-4</v>
      </c>
      <c r="AK28" s="75">
        <v>0</v>
      </c>
      <c r="AL28" s="75">
        <v>0</v>
      </c>
      <c r="AM28" s="75">
        <v>0</v>
      </c>
      <c r="AN28" s="75">
        <v>0</v>
      </c>
      <c r="AO28" s="75">
        <v>0</v>
      </c>
      <c r="AP28" s="75">
        <v>0</v>
      </c>
      <c r="AQ28" s="73">
        <v>6.8837702404676046E-4</v>
      </c>
      <c r="AR28" s="51">
        <v>1.1908723048940697E-4</v>
      </c>
      <c r="AS28" s="75">
        <v>0</v>
      </c>
      <c r="AT28" s="75">
        <v>0</v>
      </c>
      <c r="AU28" s="75">
        <v>0</v>
      </c>
      <c r="AV28" s="75">
        <v>0</v>
      </c>
      <c r="AW28" s="75">
        <v>0</v>
      </c>
      <c r="AX28" s="75">
        <v>0</v>
      </c>
      <c r="AY28" s="75">
        <v>0</v>
      </c>
      <c r="AZ28" s="52"/>
      <c r="BA28" s="77">
        <v>0</v>
      </c>
      <c r="BB28" s="77">
        <v>0</v>
      </c>
      <c r="BC28" s="77">
        <v>0</v>
      </c>
      <c r="BD28" s="77">
        <v>0</v>
      </c>
      <c r="BE28" s="43"/>
      <c r="BF28" s="75"/>
      <c r="BG28" s="75"/>
      <c r="BH28" s="75"/>
      <c r="BI28" s="75"/>
      <c r="BJ28" s="75"/>
      <c r="BK28" s="75"/>
      <c r="BL28" s="75"/>
      <c r="BM28" s="43"/>
      <c r="BN28" s="43"/>
      <c r="BO28" s="43"/>
      <c r="BP28" s="43"/>
      <c r="BQ28" s="43"/>
      <c r="BR28" s="43"/>
      <c r="BS28" s="43"/>
      <c r="BT28" s="43"/>
      <c r="BU28" s="43"/>
      <c r="BV28" s="43"/>
      <c r="BW28" s="43"/>
      <c r="BX28" s="43"/>
      <c r="BY28" s="43"/>
      <c r="BZ28" s="43"/>
      <c r="CA28" s="43"/>
      <c r="CB28" s="43"/>
      <c r="CC28" s="43"/>
      <c r="CD28" s="43"/>
      <c r="CE28" s="43"/>
    </row>
    <row r="29" spans="1:83" ht="13">
      <c r="A29" s="66"/>
      <c r="B29" s="278">
        <v>240000</v>
      </c>
      <c r="C29" s="161">
        <v>21</v>
      </c>
      <c r="D29" s="83">
        <v>5129</v>
      </c>
      <c r="E29" s="67">
        <v>1.7588764632177054E-3</v>
      </c>
      <c r="F29" s="68">
        <v>1.7086228499829138E-2</v>
      </c>
      <c r="G29" s="68">
        <v>0.2010661610460886</v>
      </c>
      <c r="H29" s="69">
        <v>3.111997685412887</v>
      </c>
      <c r="I29" s="70">
        <v>112.33148134170928</v>
      </c>
      <c r="J29" s="71">
        <v>244238.09523809521</v>
      </c>
      <c r="K29" s="72">
        <v>114.31511265905294</v>
      </c>
      <c r="L29" s="81">
        <v>0.35660787727528032</v>
      </c>
      <c r="M29" s="80">
        <v>2.6611595606601988</v>
      </c>
      <c r="N29" s="73">
        <v>1.6818209229243573E-2</v>
      </c>
      <c r="O29" s="51">
        <v>1.6072780632927504E-2</v>
      </c>
      <c r="P29" s="74">
        <v>0</v>
      </c>
      <c r="Q29" s="75">
        <v>0</v>
      </c>
      <c r="R29" s="75">
        <v>0</v>
      </c>
      <c r="S29" s="75">
        <v>0</v>
      </c>
      <c r="T29" s="75">
        <v>0</v>
      </c>
      <c r="U29" s="75">
        <v>0</v>
      </c>
      <c r="V29" s="75">
        <v>0</v>
      </c>
      <c r="W29" s="74">
        <v>0</v>
      </c>
      <c r="X29" s="75">
        <v>0</v>
      </c>
      <c r="Y29" s="75">
        <v>0</v>
      </c>
      <c r="Z29" s="75">
        <v>0</v>
      </c>
      <c r="AA29" s="75">
        <v>0</v>
      </c>
      <c r="AB29" s="75">
        <v>0</v>
      </c>
      <c r="AC29" s="76">
        <v>4.4334762408698632E-4</v>
      </c>
      <c r="AD29" s="75">
        <v>0</v>
      </c>
      <c r="AE29" s="75">
        <v>0</v>
      </c>
      <c r="AF29" s="75">
        <v>0</v>
      </c>
      <c r="AG29" s="75">
        <v>0</v>
      </c>
      <c r="AH29" s="75">
        <v>0</v>
      </c>
      <c r="AI29" s="75">
        <v>0</v>
      </c>
      <c r="AJ29" s="73">
        <v>3.1852666942339911E-4</v>
      </c>
      <c r="AK29" s="75">
        <v>0</v>
      </c>
      <c r="AL29" s="75">
        <v>0</v>
      </c>
      <c r="AM29" s="75">
        <v>0</v>
      </c>
      <c r="AN29" s="75">
        <v>0</v>
      </c>
      <c r="AO29" s="75">
        <v>0</v>
      </c>
      <c r="AP29" s="75">
        <v>0</v>
      </c>
      <c r="AQ29" s="73">
        <v>5.1090535728119625E-4</v>
      </c>
      <c r="AR29" s="51">
        <v>2.7640744040873346E-4</v>
      </c>
      <c r="AS29" s="75">
        <v>0</v>
      </c>
      <c r="AT29" s="75">
        <v>0</v>
      </c>
      <c r="AU29" s="75">
        <v>0</v>
      </c>
      <c r="AV29" s="75">
        <v>0</v>
      </c>
      <c r="AW29" s="75">
        <v>0</v>
      </c>
      <c r="AX29" s="75">
        <v>0</v>
      </c>
      <c r="AY29" s="75">
        <v>0</v>
      </c>
      <c r="AZ29" s="52"/>
      <c r="BA29" s="77">
        <v>0</v>
      </c>
      <c r="BB29" s="77">
        <v>0</v>
      </c>
      <c r="BC29" s="77">
        <v>0</v>
      </c>
      <c r="BD29" s="77">
        <v>0</v>
      </c>
      <c r="BE29" s="43"/>
      <c r="BF29" s="75"/>
      <c r="BG29" s="75"/>
      <c r="BH29" s="75"/>
      <c r="BI29" s="75"/>
      <c r="BJ29" s="75"/>
      <c r="BK29" s="75"/>
      <c r="BL29" s="75"/>
      <c r="BM29" s="43"/>
      <c r="BN29" s="43"/>
      <c r="BO29" s="43"/>
      <c r="BP29" s="43"/>
      <c r="BQ29" s="43"/>
      <c r="BR29" s="43"/>
      <c r="BS29" s="43"/>
      <c r="BT29" s="43"/>
      <c r="BU29" s="43"/>
      <c r="BV29" s="43"/>
      <c r="BW29" s="43"/>
      <c r="BX29" s="43"/>
      <c r="BY29" s="43"/>
      <c r="BZ29" s="43"/>
      <c r="CA29" s="43"/>
      <c r="CB29" s="43"/>
      <c r="CC29" s="43"/>
      <c r="CD29" s="43"/>
      <c r="CE29" s="43"/>
    </row>
    <row r="30" spans="1:83" ht="13">
      <c r="A30" s="66"/>
      <c r="B30" s="278">
        <v>250000</v>
      </c>
      <c r="C30" s="161">
        <v>25</v>
      </c>
      <c r="D30" s="83">
        <v>6333</v>
      </c>
      <c r="E30" s="67">
        <v>2.0939005514496491E-3</v>
      </c>
      <c r="F30" s="68">
        <v>1.5327352036611433E-2</v>
      </c>
      <c r="G30" s="68">
        <v>0.24826515849188516</v>
      </c>
      <c r="H30" s="69">
        <v>2.9109315243667986</v>
      </c>
      <c r="I30" s="70">
        <v>117.01195973094717</v>
      </c>
      <c r="J30" s="71">
        <v>253320</v>
      </c>
      <c r="K30" s="72">
        <v>118.56587855617414</v>
      </c>
      <c r="L30" s="81">
        <v>0.78632036939197292</v>
      </c>
      <c r="M30" s="80">
        <v>3.745243469703853</v>
      </c>
      <c r="N30" s="73">
        <v>1.462380145132439E-2</v>
      </c>
      <c r="O30" s="51">
        <v>1.3928626468243065E-2</v>
      </c>
      <c r="P30" s="74">
        <v>0</v>
      </c>
      <c r="Q30" s="75">
        <v>0</v>
      </c>
      <c r="R30" s="75">
        <v>0</v>
      </c>
      <c r="S30" s="75">
        <v>0</v>
      </c>
      <c r="T30" s="75">
        <v>0</v>
      </c>
      <c r="U30" s="75">
        <v>0</v>
      </c>
      <c r="V30" s="75">
        <v>0</v>
      </c>
      <c r="W30" s="74">
        <v>0</v>
      </c>
      <c r="X30" s="75">
        <v>0</v>
      </c>
      <c r="Y30" s="75">
        <v>0</v>
      </c>
      <c r="Z30" s="75">
        <v>0</v>
      </c>
      <c r="AA30" s="75">
        <v>0</v>
      </c>
      <c r="AB30" s="75">
        <v>0</v>
      </c>
      <c r="AC30" s="76">
        <v>6.7374837007454507E-4</v>
      </c>
      <c r="AD30" s="75">
        <v>0</v>
      </c>
      <c r="AE30" s="75">
        <v>0</v>
      </c>
      <c r="AF30" s="75">
        <v>0</v>
      </c>
      <c r="AG30" s="75">
        <v>0</v>
      </c>
      <c r="AH30" s="75">
        <v>0</v>
      </c>
      <c r="AI30" s="75">
        <v>0</v>
      </c>
      <c r="AJ30" s="73">
        <v>2.9705296137238563E-4</v>
      </c>
      <c r="AK30" s="75">
        <v>0</v>
      </c>
      <c r="AL30" s="75">
        <v>0</v>
      </c>
      <c r="AM30" s="75">
        <v>0</v>
      </c>
      <c r="AN30" s="75">
        <v>0</v>
      </c>
      <c r="AO30" s="75">
        <v>0</v>
      </c>
      <c r="AP30" s="75">
        <v>0</v>
      </c>
      <c r="AQ30" s="73">
        <v>9.0012782241959306E-4</v>
      </c>
      <c r="AR30" s="51">
        <v>2.2234503096735435E-4</v>
      </c>
      <c r="AS30" s="75">
        <v>0</v>
      </c>
      <c r="AT30" s="75">
        <v>0</v>
      </c>
      <c r="AU30" s="75">
        <v>0</v>
      </c>
      <c r="AV30" s="75">
        <v>0</v>
      </c>
      <c r="AW30" s="75">
        <v>0</v>
      </c>
      <c r="AX30" s="75">
        <v>0</v>
      </c>
      <c r="AY30" s="75">
        <v>0</v>
      </c>
      <c r="AZ30" s="52"/>
      <c r="BA30" s="77">
        <v>0</v>
      </c>
      <c r="BB30" s="77">
        <v>0</v>
      </c>
      <c r="BC30" s="77">
        <v>0</v>
      </c>
      <c r="BD30" s="77">
        <v>0</v>
      </c>
      <c r="BE30" s="43"/>
      <c r="BF30" s="75"/>
      <c r="BG30" s="75"/>
      <c r="BH30" s="75"/>
      <c r="BI30" s="75"/>
      <c r="BJ30" s="75"/>
      <c r="BK30" s="75"/>
      <c r="BL30" s="75"/>
      <c r="BM30" s="43"/>
      <c r="BN30" s="43"/>
      <c r="BO30" s="43"/>
      <c r="BP30" s="43"/>
      <c r="BQ30" s="43"/>
      <c r="BR30" s="43"/>
      <c r="BS30" s="43"/>
      <c r="BT30" s="43"/>
      <c r="BU30" s="43"/>
      <c r="BV30" s="43"/>
      <c r="BW30" s="43"/>
      <c r="BX30" s="43"/>
      <c r="BY30" s="43"/>
      <c r="BZ30" s="43"/>
      <c r="CA30" s="43"/>
      <c r="CB30" s="43"/>
      <c r="CC30" s="43"/>
      <c r="CD30" s="43"/>
      <c r="CE30" s="43"/>
    </row>
    <row r="31" spans="1:83" ht="13">
      <c r="A31" s="66"/>
      <c r="B31" s="278">
        <v>260000</v>
      </c>
      <c r="C31" s="161">
        <v>12</v>
      </c>
      <c r="D31" s="83">
        <v>3173</v>
      </c>
      <c r="E31" s="67">
        <v>1.0050722646958317E-3</v>
      </c>
      <c r="F31" s="68">
        <v>1.3233451485161784E-2</v>
      </c>
      <c r="G31" s="68">
        <v>0.12438739110922969</v>
      </c>
      <c r="H31" s="69">
        <v>2.6626663658749132</v>
      </c>
      <c r="I31" s="70">
        <v>121.69243812018505</v>
      </c>
      <c r="J31" s="71">
        <v>264416.66666666663</v>
      </c>
      <c r="K31" s="72">
        <v>123.7596494087651</v>
      </c>
      <c r="L31" s="81">
        <v>0.27302790603889093</v>
      </c>
      <c r="M31" s="80">
        <v>2.0929444851282293</v>
      </c>
      <c r="N31" s="73">
        <v>1.3116193054280597E-2</v>
      </c>
      <c r="O31" s="51">
        <v>1.2672286137373274E-2</v>
      </c>
      <c r="P31" s="74">
        <v>0</v>
      </c>
      <c r="Q31" s="75">
        <v>0</v>
      </c>
      <c r="R31" s="75">
        <v>0</v>
      </c>
      <c r="S31" s="75">
        <v>0</v>
      </c>
      <c r="T31" s="75">
        <v>0</v>
      </c>
      <c r="U31" s="75">
        <v>0</v>
      </c>
      <c r="V31" s="75">
        <v>0</v>
      </c>
      <c r="W31" s="74">
        <v>0</v>
      </c>
      <c r="X31" s="75">
        <v>0</v>
      </c>
      <c r="Y31" s="75">
        <v>0</v>
      </c>
      <c r="Z31" s="75">
        <v>0</v>
      </c>
      <c r="AA31" s="75">
        <v>0</v>
      </c>
      <c r="AB31" s="75">
        <v>0</v>
      </c>
      <c r="AC31" s="76">
        <v>2.430985817096145E-4</v>
      </c>
      <c r="AD31" s="75">
        <v>0</v>
      </c>
      <c r="AE31" s="75">
        <v>0</v>
      </c>
      <c r="AF31" s="75">
        <v>0</v>
      </c>
      <c r="AG31" s="75">
        <v>0</v>
      </c>
      <c r="AH31" s="75">
        <v>0</v>
      </c>
      <c r="AI31" s="75">
        <v>0</v>
      </c>
      <c r="AJ31" s="73">
        <v>1.89684421117305E-4</v>
      </c>
      <c r="AK31" s="75">
        <v>0</v>
      </c>
      <c r="AL31" s="75">
        <v>0</v>
      </c>
      <c r="AM31" s="75">
        <v>0</v>
      </c>
      <c r="AN31" s="75">
        <v>0</v>
      </c>
      <c r="AO31" s="75">
        <v>0</v>
      </c>
      <c r="AP31" s="75">
        <v>0</v>
      </c>
      <c r="AQ31" s="73">
        <v>2.7146008290907095E-4</v>
      </c>
      <c r="AR31" s="51">
        <v>1.6986664577669011E-4</v>
      </c>
      <c r="AS31" s="75">
        <v>0</v>
      </c>
      <c r="AT31" s="75">
        <v>0</v>
      </c>
      <c r="AU31" s="75">
        <v>0</v>
      </c>
      <c r="AV31" s="75">
        <v>0</v>
      </c>
      <c r="AW31" s="75">
        <v>0</v>
      </c>
      <c r="AX31" s="75">
        <v>0</v>
      </c>
      <c r="AY31" s="75">
        <v>0</v>
      </c>
      <c r="AZ31" s="52"/>
      <c r="BA31" s="77">
        <v>0</v>
      </c>
      <c r="BB31" s="77">
        <v>0</v>
      </c>
      <c r="BC31" s="77">
        <v>0</v>
      </c>
      <c r="BD31" s="77">
        <v>0</v>
      </c>
      <c r="BE31" s="43"/>
      <c r="BF31" s="75"/>
      <c r="BG31" s="75"/>
      <c r="BH31" s="75"/>
      <c r="BI31" s="75"/>
      <c r="BJ31" s="75"/>
      <c r="BK31" s="75"/>
      <c r="BL31" s="75"/>
      <c r="BM31" s="43"/>
      <c r="BN31" s="43"/>
      <c r="BO31" s="43"/>
      <c r="BP31" s="43"/>
      <c r="BQ31" s="43"/>
      <c r="BR31" s="43"/>
      <c r="BS31" s="43"/>
      <c r="BT31" s="43"/>
      <c r="BU31" s="43"/>
      <c r="BV31" s="43"/>
      <c r="BW31" s="43"/>
      <c r="BX31" s="43"/>
      <c r="BY31" s="43"/>
      <c r="BZ31" s="43"/>
      <c r="CA31" s="43"/>
      <c r="CB31" s="43"/>
      <c r="CC31" s="43"/>
      <c r="CD31" s="43"/>
      <c r="CE31" s="43"/>
    </row>
    <row r="32" spans="1:83" ht="13">
      <c r="A32" s="66"/>
      <c r="B32" s="278">
        <v>270000</v>
      </c>
      <c r="C32" s="161">
        <v>7</v>
      </c>
      <c r="D32" s="83">
        <v>1910</v>
      </c>
      <c r="E32" s="67">
        <v>5.8629215440590178E-4</v>
      </c>
      <c r="F32" s="68">
        <v>1.2228379220465952E-2</v>
      </c>
      <c r="G32" s="68">
        <v>7.4875485981288598E-2</v>
      </c>
      <c r="H32" s="69">
        <v>2.5382789747656833</v>
      </c>
      <c r="I32" s="70">
        <v>126.37291650942294</v>
      </c>
      <c r="J32" s="71">
        <v>272857.14285714284</v>
      </c>
      <c r="K32" s="72">
        <v>127.71019604920518</v>
      </c>
      <c r="L32" s="81">
        <v>1.0029596548366868</v>
      </c>
      <c r="M32" s="80">
        <v>1.3510000358228524</v>
      </c>
      <c r="N32" s="73">
        <v>1.1977111154291922E-2</v>
      </c>
      <c r="O32" s="51">
        <v>1.1809599110176022E-2</v>
      </c>
      <c r="P32" s="74">
        <v>0</v>
      </c>
      <c r="Q32" s="75">
        <v>0</v>
      </c>
      <c r="R32" s="75">
        <v>0</v>
      </c>
      <c r="S32" s="75">
        <v>0</v>
      </c>
      <c r="T32" s="75">
        <v>0</v>
      </c>
      <c r="U32" s="75">
        <v>0</v>
      </c>
      <c r="V32" s="75">
        <v>0</v>
      </c>
      <c r="W32" s="74">
        <v>0</v>
      </c>
      <c r="X32" s="75">
        <v>0</v>
      </c>
      <c r="Y32" s="75">
        <v>0</v>
      </c>
      <c r="Z32" s="75">
        <v>0</v>
      </c>
      <c r="AA32" s="75">
        <v>0</v>
      </c>
      <c r="AB32" s="75">
        <v>0</v>
      </c>
      <c r="AC32" s="76">
        <v>2.1921076968745462E-4</v>
      </c>
      <c r="AD32" s="75">
        <v>0</v>
      </c>
      <c r="AE32" s="75">
        <v>0</v>
      </c>
      <c r="AF32" s="75">
        <v>0</v>
      </c>
      <c r="AG32" s="75">
        <v>0</v>
      </c>
      <c r="AH32" s="75">
        <v>0</v>
      </c>
      <c r="AI32" s="75">
        <v>0</v>
      </c>
      <c r="AJ32" s="73">
        <v>7.1579026836718801E-5</v>
      </c>
      <c r="AK32" s="75">
        <v>0</v>
      </c>
      <c r="AL32" s="75">
        <v>0</v>
      </c>
      <c r="AM32" s="75">
        <v>0</v>
      </c>
      <c r="AN32" s="75">
        <v>0</v>
      </c>
      <c r="AO32" s="75">
        <v>0</v>
      </c>
      <c r="AP32" s="75">
        <v>0</v>
      </c>
      <c r="AQ32" s="73">
        <v>3.1315824241065043E-4</v>
      </c>
      <c r="AR32" s="51">
        <v>5.0105318785702997E-5</v>
      </c>
      <c r="AS32" s="75">
        <v>0</v>
      </c>
      <c r="AT32" s="75">
        <v>0</v>
      </c>
      <c r="AU32" s="75">
        <v>0</v>
      </c>
      <c r="AV32" s="75">
        <v>0</v>
      </c>
      <c r="AW32" s="75">
        <v>0</v>
      </c>
      <c r="AX32" s="75">
        <v>0</v>
      </c>
      <c r="AY32" s="75">
        <v>0</v>
      </c>
      <c r="AZ32" s="52"/>
      <c r="BA32" s="77">
        <v>0</v>
      </c>
      <c r="BB32" s="77">
        <v>0</v>
      </c>
      <c r="BC32" s="77">
        <v>0</v>
      </c>
      <c r="BD32" s="77">
        <v>0</v>
      </c>
      <c r="BE32" s="43"/>
      <c r="BF32" s="75"/>
      <c r="BG32" s="75"/>
      <c r="BH32" s="75"/>
      <c r="BI32" s="75"/>
      <c r="BJ32" s="75"/>
      <c r="BK32" s="75"/>
      <c r="BL32" s="75"/>
      <c r="BM32" s="43"/>
      <c r="BN32" s="43"/>
      <c r="BO32" s="43"/>
      <c r="BP32" s="43"/>
      <c r="BQ32" s="43"/>
      <c r="BR32" s="43"/>
      <c r="BS32" s="43"/>
      <c r="BT32" s="43"/>
      <c r="BU32" s="43"/>
      <c r="BV32" s="43"/>
      <c r="BW32" s="43"/>
      <c r="BX32" s="43"/>
      <c r="BY32" s="43"/>
      <c r="BZ32" s="43"/>
      <c r="CA32" s="43"/>
      <c r="CB32" s="43"/>
      <c r="CC32" s="43"/>
      <c r="CD32" s="43"/>
      <c r="CE32" s="43"/>
    </row>
    <row r="33" spans="1:83" ht="13">
      <c r="A33" s="66"/>
      <c r="B33" s="278">
        <v>280000</v>
      </c>
      <c r="C33" s="161">
        <v>15</v>
      </c>
      <c r="D33" s="83">
        <v>4283</v>
      </c>
      <c r="E33" s="67">
        <v>1.2563403308697896E-3</v>
      </c>
      <c r="F33" s="68">
        <v>1.164208706606005E-2</v>
      </c>
      <c r="G33" s="68">
        <v>0.16790141699364347</v>
      </c>
      <c r="H33" s="69">
        <v>2.4634034887843947</v>
      </c>
      <c r="I33" s="70">
        <v>131.05339489866083</v>
      </c>
      <c r="J33" s="71">
        <v>285533.33333333331</v>
      </c>
      <c r="K33" s="72">
        <v>133.64325960737244</v>
      </c>
      <c r="L33" s="81">
        <v>-0.24962551409265643</v>
      </c>
      <c r="M33" s="80">
        <v>3.2541485512602497</v>
      </c>
      <c r="N33" s="73">
        <v>1.1776096701352882E-2</v>
      </c>
      <c r="O33" s="51">
        <v>1.108092171827154E-2</v>
      </c>
      <c r="P33" s="74">
        <v>0</v>
      </c>
      <c r="Q33" s="75">
        <v>0</v>
      </c>
      <c r="R33" s="75">
        <v>0</v>
      </c>
      <c r="S33" s="75">
        <v>0</v>
      </c>
      <c r="T33" s="75">
        <v>0</v>
      </c>
      <c r="U33" s="75">
        <v>0</v>
      </c>
      <c r="V33" s="75">
        <v>0</v>
      </c>
      <c r="W33" s="74">
        <v>0</v>
      </c>
      <c r="X33" s="75">
        <v>0</v>
      </c>
      <c r="Y33" s="75">
        <v>0</v>
      </c>
      <c r="Z33" s="75">
        <v>0</v>
      </c>
      <c r="AA33" s="75">
        <v>0</v>
      </c>
      <c r="AB33" s="75">
        <v>0</v>
      </c>
      <c r="AC33" s="76">
        <v>2.425494132268367E-4</v>
      </c>
      <c r="AD33" s="75">
        <v>0</v>
      </c>
      <c r="AE33" s="75">
        <v>0</v>
      </c>
      <c r="AF33" s="75">
        <v>0</v>
      </c>
      <c r="AG33" s="75">
        <v>0</v>
      </c>
      <c r="AH33" s="75">
        <v>0</v>
      </c>
      <c r="AI33" s="75">
        <v>0</v>
      </c>
      <c r="AJ33" s="73">
        <v>2.970529613723833E-4</v>
      </c>
      <c r="AK33" s="75">
        <v>0</v>
      </c>
      <c r="AL33" s="75">
        <v>0</v>
      </c>
      <c r="AM33" s="75">
        <v>0</v>
      </c>
      <c r="AN33" s="75">
        <v>0</v>
      </c>
      <c r="AO33" s="75">
        <v>0</v>
      </c>
      <c r="AP33" s="75">
        <v>0</v>
      </c>
      <c r="AQ33" s="73">
        <v>2.1667747581597587E-4</v>
      </c>
      <c r="AR33" s="51">
        <v>3.3252197168550101E-4</v>
      </c>
      <c r="AS33" s="75">
        <v>0</v>
      </c>
      <c r="AT33" s="75">
        <v>0</v>
      </c>
      <c r="AU33" s="75">
        <v>0</v>
      </c>
      <c r="AV33" s="75">
        <v>0</v>
      </c>
      <c r="AW33" s="75">
        <v>0</v>
      </c>
      <c r="AX33" s="75">
        <v>0</v>
      </c>
      <c r="AY33" s="75">
        <v>0</v>
      </c>
      <c r="AZ33" s="52"/>
      <c r="BA33" s="77">
        <v>0</v>
      </c>
      <c r="BB33" s="77">
        <v>0</v>
      </c>
      <c r="BC33" s="77">
        <v>0</v>
      </c>
      <c r="BD33" s="77">
        <v>0</v>
      </c>
      <c r="BE33" s="43"/>
      <c r="BF33" s="75"/>
      <c r="BG33" s="75"/>
      <c r="BH33" s="75"/>
      <c r="BI33" s="75"/>
      <c r="BJ33" s="75"/>
      <c r="BK33" s="75"/>
      <c r="BL33" s="75"/>
      <c r="BM33" s="43"/>
      <c r="BN33" s="43"/>
      <c r="BO33" s="43"/>
      <c r="BP33" s="43"/>
      <c r="BQ33" s="43"/>
      <c r="BR33" s="43"/>
      <c r="BS33" s="43"/>
      <c r="BT33" s="43"/>
      <c r="BU33" s="43"/>
      <c r="BV33" s="43"/>
      <c r="BW33" s="43"/>
      <c r="BX33" s="43"/>
      <c r="BY33" s="43"/>
      <c r="BZ33" s="43"/>
      <c r="CA33" s="43"/>
      <c r="CB33" s="43"/>
      <c r="CC33" s="43"/>
      <c r="CD33" s="43"/>
      <c r="CE33" s="43"/>
    </row>
    <row r="34" spans="1:83" ht="13">
      <c r="A34" s="66"/>
      <c r="B34" s="278">
        <v>290000</v>
      </c>
      <c r="C34" s="161">
        <v>10</v>
      </c>
      <c r="D34" s="83">
        <v>2942</v>
      </c>
      <c r="E34" s="67">
        <v>8.3756022057985971E-4</v>
      </c>
      <c r="F34" s="68">
        <v>1.0385746735190261E-2</v>
      </c>
      <c r="G34" s="68">
        <v>0.11533176950625709</v>
      </c>
      <c r="H34" s="69">
        <v>2.2955020717907511</v>
      </c>
      <c r="I34" s="70">
        <v>135.73387328789872</v>
      </c>
      <c r="J34" s="71">
        <v>294199.99999999994</v>
      </c>
      <c r="K34" s="72">
        <v>137.69967421137861</v>
      </c>
      <c r="L34" s="81">
        <v>0.37443827113904149</v>
      </c>
      <c r="M34" s="80">
        <v>2.4802144165824935</v>
      </c>
      <c r="N34" s="73">
        <v>1.0251737099897417E-2</v>
      </c>
      <c r="O34" s="51">
        <v>9.8999618072539378E-3</v>
      </c>
      <c r="P34" s="74">
        <v>0</v>
      </c>
      <c r="Q34" s="75">
        <v>0</v>
      </c>
      <c r="R34" s="75">
        <v>0</v>
      </c>
      <c r="S34" s="75">
        <v>0</v>
      </c>
      <c r="T34" s="75">
        <v>0</v>
      </c>
      <c r="U34" s="75">
        <v>0</v>
      </c>
      <c r="V34" s="75">
        <v>2.2423848720269492</v>
      </c>
      <c r="W34" s="74">
        <v>0</v>
      </c>
      <c r="X34" s="75">
        <v>0</v>
      </c>
      <c r="Y34" s="75">
        <v>0</v>
      </c>
      <c r="Z34" s="75">
        <v>0</v>
      </c>
      <c r="AA34" s="75">
        <v>0</v>
      </c>
      <c r="AB34" s="75">
        <v>0</v>
      </c>
      <c r="AC34" s="76">
        <v>2.1303281796642925E-4</v>
      </c>
      <c r="AD34" s="75">
        <v>0</v>
      </c>
      <c r="AE34" s="75">
        <v>0</v>
      </c>
      <c r="AF34" s="75">
        <v>0</v>
      </c>
      <c r="AG34" s="75">
        <v>0</v>
      </c>
      <c r="AH34" s="75">
        <v>0</v>
      </c>
      <c r="AI34" s="75">
        <v>0</v>
      </c>
      <c r="AJ34" s="73">
        <v>1.5031595635710875E-4</v>
      </c>
      <c r="AK34" s="75">
        <v>0</v>
      </c>
      <c r="AL34" s="75">
        <v>0</v>
      </c>
      <c r="AM34" s="75">
        <v>0</v>
      </c>
      <c r="AN34" s="75">
        <v>0</v>
      </c>
      <c r="AO34" s="75">
        <v>0</v>
      </c>
      <c r="AP34" s="75">
        <v>0</v>
      </c>
      <c r="AQ34" s="73">
        <v>2.4711806884106019E-4</v>
      </c>
      <c r="AR34" s="51">
        <v>1.2958272099750638E-4</v>
      </c>
      <c r="AS34" s="75">
        <v>0</v>
      </c>
      <c r="AT34" s="75">
        <v>0</v>
      </c>
      <c r="AU34" s="75">
        <v>0</v>
      </c>
      <c r="AV34" s="75">
        <v>0</v>
      </c>
      <c r="AW34" s="75">
        <v>0</v>
      </c>
      <c r="AX34" s="75">
        <v>0</v>
      </c>
      <c r="AY34" s="75">
        <v>2.2428421015554534</v>
      </c>
      <c r="AZ34" s="52"/>
      <c r="BA34" s="77">
        <v>0</v>
      </c>
      <c r="BB34" s="77">
        <v>0</v>
      </c>
      <c r="BC34" s="77">
        <v>0</v>
      </c>
      <c r="BD34" s="77">
        <v>0</v>
      </c>
      <c r="BE34" s="43"/>
      <c r="BF34" s="75"/>
      <c r="BG34" s="75"/>
      <c r="BH34" s="75"/>
      <c r="BI34" s="75"/>
      <c r="BJ34" s="75"/>
      <c r="BK34" s="75"/>
      <c r="BL34" s="75"/>
      <c r="BM34" s="43"/>
      <c r="BN34" s="43"/>
      <c r="BO34" s="43"/>
      <c r="BP34" s="43"/>
      <c r="BQ34" s="43"/>
      <c r="BR34" s="43"/>
      <c r="BS34" s="43"/>
      <c r="BT34" s="43"/>
      <c r="BU34" s="43"/>
      <c r="BV34" s="43"/>
      <c r="BW34" s="43"/>
      <c r="BX34" s="43"/>
      <c r="BY34" s="43"/>
      <c r="BZ34" s="43"/>
      <c r="CA34" s="43"/>
      <c r="CB34" s="43"/>
      <c r="CC34" s="43"/>
      <c r="CD34" s="43"/>
      <c r="CE34" s="43"/>
    </row>
    <row r="35" spans="1:83" ht="13">
      <c r="A35" s="66"/>
      <c r="B35" s="278">
        <v>300000</v>
      </c>
      <c r="C35" s="161">
        <v>18</v>
      </c>
      <c r="D35" s="83">
        <v>5526</v>
      </c>
      <c r="E35" s="67">
        <v>1.5076083970437474E-3</v>
      </c>
      <c r="F35" s="68">
        <v>9.5481865146104013E-3</v>
      </c>
      <c r="G35" s="68">
        <v>0.2166292856191627</v>
      </c>
      <c r="H35" s="69">
        <v>2.1801703022844938</v>
      </c>
      <c r="I35" s="70">
        <v>140.41435167713661</v>
      </c>
      <c r="J35" s="71">
        <v>306999.99999999994</v>
      </c>
      <c r="K35" s="72">
        <v>143.6906865496031</v>
      </c>
      <c r="L35" s="81">
        <v>1.4041435167713701</v>
      </c>
      <c r="M35" s="80">
        <v>2.6627547997317991</v>
      </c>
      <c r="N35" s="73">
        <v>9.0959039954972461E-3</v>
      </c>
      <c r="O35" s="51">
        <v>8.5682410565319621E-3</v>
      </c>
      <c r="P35" s="74">
        <v>0</v>
      </c>
      <c r="Q35" s="75">
        <v>0</v>
      </c>
      <c r="R35" s="75">
        <v>0</v>
      </c>
      <c r="S35" s="75">
        <v>0</v>
      </c>
      <c r="T35" s="75">
        <v>0</v>
      </c>
      <c r="U35" s="75">
        <v>0</v>
      </c>
      <c r="V35" s="75">
        <v>0</v>
      </c>
      <c r="W35" s="74">
        <v>0</v>
      </c>
      <c r="X35" s="75">
        <v>0</v>
      </c>
      <c r="Y35" s="75">
        <v>0</v>
      </c>
      <c r="Z35" s="75">
        <v>0</v>
      </c>
      <c r="AA35" s="75">
        <v>0</v>
      </c>
      <c r="AB35" s="75">
        <v>0</v>
      </c>
      <c r="AC35" s="76">
        <v>2.3007544340374292E-4</v>
      </c>
      <c r="AD35" s="75">
        <v>0</v>
      </c>
      <c r="AE35" s="75">
        <v>0</v>
      </c>
      <c r="AF35" s="75">
        <v>0</v>
      </c>
      <c r="AG35" s="75">
        <v>0</v>
      </c>
      <c r="AH35" s="75">
        <v>0</v>
      </c>
      <c r="AI35" s="75">
        <v>0</v>
      </c>
      <c r="AJ35" s="73">
        <v>1.1273696726783256E-4</v>
      </c>
      <c r="AK35" s="75">
        <v>0</v>
      </c>
      <c r="AL35" s="75">
        <v>0</v>
      </c>
      <c r="AM35" s="75">
        <v>0</v>
      </c>
      <c r="AN35" s="75">
        <v>0</v>
      </c>
      <c r="AO35" s="75">
        <v>0</v>
      </c>
      <c r="AP35" s="75">
        <v>0</v>
      </c>
      <c r="AQ35" s="73">
        <v>2.9909807642486684E-4</v>
      </c>
      <c r="AR35" s="51">
        <v>8.6720744052178576E-5</v>
      </c>
      <c r="AS35" s="75">
        <v>0</v>
      </c>
      <c r="AT35" s="75">
        <v>0</v>
      </c>
      <c r="AU35" s="75">
        <v>0</v>
      </c>
      <c r="AV35" s="75">
        <v>0</v>
      </c>
      <c r="AW35" s="75">
        <v>0</v>
      </c>
      <c r="AX35" s="75">
        <v>0</v>
      </c>
      <c r="AY35" s="75">
        <v>0</v>
      </c>
      <c r="AZ35" s="52"/>
      <c r="BA35" s="77">
        <v>0</v>
      </c>
      <c r="BB35" s="77">
        <v>0</v>
      </c>
      <c r="BC35" s="77">
        <v>0</v>
      </c>
      <c r="BD35" s="77">
        <v>0</v>
      </c>
      <c r="BE35" s="43"/>
      <c r="BF35" s="75"/>
      <c r="BG35" s="75"/>
      <c r="BH35" s="75"/>
      <c r="BI35" s="75"/>
      <c r="BJ35" s="75"/>
      <c r="BK35" s="75"/>
      <c r="BL35" s="75"/>
      <c r="BM35" s="43"/>
      <c r="BN35" s="43"/>
      <c r="BO35" s="43"/>
      <c r="BP35" s="43"/>
      <c r="BQ35" s="43"/>
      <c r="BR35" s="43"/>
      <c r="BS35" s="43"/>
      <c r="BT35" s="43"/>
      <c r="BU35" s="43"/>
      <c r="BV35" s="43"/>
      <c r="BW35" s="43"/>
      <c r="BX35" s="43"/>
      <c r="BY35" s="43"/>
      <c r="BZ35" s="43"/>
      <c r="CA35" s="43"/>
      <c r="CB35" s="43"/>
      <c r="CC35" s="43"/>
      <c r="CD35" s="43"/>
      <c r="CE35" s="43"/>
    </row>
    <row r="36" spans="1:83" ht="13">
      <c r="A36" s="66"/>
      <c r="B36" s="278">
        <v>320000</v>
      </c>
      <c r="C36" s="161">
        <v>14</v>
      </c>
      <c r="D36" s="83">
        <v>4590</v>
      </c>
      <c r="E36" s="67">
        <v>1.1725843088118036E-3</v>
      </c>
      <c r="F36" s="68">
        <v>8.0405781175666539E-3</v>
      </c>
      <c r="G36" s="68">
        <v>0.17993637730581918</v>
      </c>
      <c r="H36" s="69">
        <v>1.9635410166653313</v>
      </c>
      <c r="I36" s="70">
        <v>149.77530845561236</v>
      </c>
      <c r="J36" s="71">
        <v>327857.14285714284</v>
      </c>
      <c r="K36" s="72">
        <v>153.45282719001355</v>
      </c>
      <c r="L36" s="81">
        <v>1.002959654836701</v>
      </c>
      <c r="M36" s="80">
        <v>2.600081278541702</v>
      </c>
      <c r="N36" s="73">
        <v>7.7893100513926929E-3</v>
      </c>
      <c r="O36" s="51">
        <v>7.3286519300737717E-3</v>
      </c>
      <c r="P36" s="74">
        <v>0</v>
      </c>
      <c r="Q36" s="75">
        <v>0</v>
      </c>
      <c r="R36" s="75">
        <v>0</v>
      </c>
      <c r="S36" s="75">
        <v>0</v>
      </c>
      <c r="T36" s="75">
        <v>0</v>
      </c>
      <c r="U36" s="75">
        <v>0</v>
      </c>
      <c r="V36" s="75">
        <v>0</v>
      </c>
      <c r="W36" s="74">
        <v>0</v>
      </c>
      <c r="X36" s="75">
        <v>0</v>
      </c>
      <c r="Y36" s="75">
        <v>0</v>
      </c>
      <c r="Z36" s="75">
        <v>0</v>
      </c>
      <c r="AA36" s="75">
        <v>0</v>
      </c>
      <c r="AB36" s="75">
        <v>0</v>
      </c>
      <c r="AC36" s="76">
        <v>1.5942601431814804E-4</v>
      </c>
      <c r="AD36" s="75">
        <v>0</v>
      </c>
      <c r="AE36" s="75">
        <v>0</v>
      </c>
      <c r="AF36" s="75">
        <v>0</v>
      </c>
      <c r="AG36" s="75">
        <v>0</v>
      </c>
      <c r="AH36" s="75">
        <v>0</v>
      </c>
      <c r="AI36" s="75">
        <v>0</v>
      </c>
      <c r="AJ36" s="73">
        <v>9.8421161900488809E-5</v>
      </c>
      <c r="AK36" s="75">
        <v>0</v>
      </c>
      <c r="AL36" s="75">
        <v>0</v>
      </c>
      <c r="AM36" s="75">
        <v>0</v>
      </c>
      <c r="AN36" s="75">
        <v>0</v>
      </c>
      <c r="AO36" s="75">
        <v>0</v>
      </c>
      <c r="AP36" s="75">
        <v>0</v>
      </c>
      <c r="AQ36" s="73">
        <v>1.9358873167203727E-4</v>
      </c>
      <c r="AR36" s="51">
        <v>8.1052721565108292E-5</v>
      </c>
      <c r="AS36" s="75">
        <v>0</v>
      </c>
      <c r="AT36" s="75">
        <v>0</v>
      </c>
      <c r="AU36" s="75">
        <v>0</v>
      </c>
      <c r="AV36" s="75">
        <v>0</v>
      </c>
      <c r="AW36" s="75">
        <v>0</v>
      </c>
      <c r="AX36" s="75">
        <v>0</v>
      </c>
      <c r="AY36" s="75">
        <v>0</v>
      </c>
      <c r="AZ36" s="52"/>
      <c r="BA36" s="77">
        <v>0</v>
      </c>
      <c r="BB36" s="77">
        <v>0</v>
      </c>
      <c r="BC36" s="77">
        <v>0</v>
      </c>
      <c r="BD36" s="77">
        <v>0</v>
      </c>
      <c r="BE36" s="43"/>
      <c r="BF36" s="75"/>
      <c r="BG36" s="75"/>
      <c r="BH36" s="75"/>
      <c r="BI36" s="75"/>
      <c r="BJ36" s="75"/>
      <c r="BK36" s="75"/>
      <c r="BL36" s="75"/>
      <c r="BM36" s="43"/>
      <c r="BN36" s="43"/>
      <c r="BO36" s="43"/>
      <c r="BP36" s="43"/>
      <c r="BQ36" s="43"/>
      <c r="BR36" s="43"/>
      <c r="BS36" s="43"/>
      <c r="BT36" s="43"/>
      <c r="BU36" s="43"/>
      <c r="BV36" s="43"/>
      <c r="BW36" s="43"/>
      <c r="BX36" s="43"/>
      <c r="BY36" s="43"/>
      <c r="BZ36" s="43"/>
      <c r="CA36" s="43"/>
      <c r="CB36" s="43"/>
      <c r="CC36" s="43"/>
      <c r="CD36" s="43"/>
      <c r="CE36" s="43"/>
    </row>
    <row r="37" spans="1:83" ht="13">
      <c r="A37" s="66"/>
      <c r="B37" s="278">
        <v>340000</v>
      </c>
      <c r="C37" s="161">
        <v>12</v>
      </c>
      <c r="D37" s="83">
        <v>4186</v>
      </c>
      <c r="E37" s="67">
        <v>1.0050722646958317E-3</v>
      </c>
      <c r="F37" s="68">
        <v>6.8679938087548506E-3</v>
      </c>
      <c r="G37" s="68">
        <v>0.16409883995689742</v>
      </c>
      <c r="H37" s="69">
        <v>1.7836046393595122</v>
      </c>
      <c r="I37" s="70">
        <v>159.13626523408814</v>
      </c>
      <c r="J37" s="71">
        <v>348833.33333333326</v>
      </c>
      <c r="K37" s="72">
        <v>163.27068781124825</v>
      </c>
      <c r="L37" s="81">
        <v>0.54605581207778187</v>
      </c>
      <c r="M37" s="80">
        <v>2.7681664795307834</v>
      </c>
      <c r="N37" s="73">
        <v>6.7507353778736645E-3</v>
      </c>
      <c r="O37" s="51">
        <v>6.3068284609663411E-3</v>
      </c>
      <c r="P37" s="74">
        <v>0</v>
      </c>
      <c r="Q37" s="75">
        <v>0</v>
      </c>
      <c r="R37" s="75">
        <v>0</v>
      </c>
      <c r="S37" s="75">
        <v>0</v>
      </c>
      <c r="T37" s="75">
        <v>0</v>
      </c>
      <c r="U37" s="75">
        <v>0</v>
      </c>
      <c r="V37" s="75">
        <v>0</v>
      </c>
      <c r="W37" s="74">
        <v>0</v>
      </c>
      <c r="X37" s="75">
        <v>0</v>
      </c>
      <c r="Y37" s="75">
        <v>0</v>
      </c>
      <c r="Z37" s="75">
        <v>0</v>
      </c>
      <c r="AA37" s="75">
        <v>0</v>
      </c>
      <c r="AB37" s="75">
        <v>0</v>
      </c>
      <c r="AC37" s="76">
        <v>1.2154929085480725E-4</v>
      </c>
      <c r="AD37" s="75">
        <v>0</v>
      </c>
      <c r="AE37" s="75">
        <v>0</v>
      </c>
      <c r="AF37" s="75">
        <v>0</v>
      </c>
      <c r="AG37" s="75">
        <v>0</v>
      </c>
      <c r="AH37" s="75">
        <v>0</v>
      </c>
      <c r="AI37" s="75">
        <v>0</v>
      </c>
      <c r="AJ37" s="73">
        <v>9.4842210558652502E-5</v>
      </c>
      <c r="AK37" s="75">
        <v>0</v>
      </c>
      <c r="AL37" s="75">
        <v>0</v>
      </c>
      <c r="AM37" s="75">
        <v>0</v>
      </c>
      <c r="AN37" s="75">
        <v>0</v>
      </c>
      <c r="AO37" s="75">
        <v>0</v>
      </c>
      <c r="AP37" s="75">
        <v>0</v>
      </c>
      <c r="AQ37" s="73">
        <v>1.3573004145453547E-4</v>
      </c>
      <c r="AR37" s="51">
        <v>8.4933322888345057E-5</v>
      </c>
      <c r="AS37" s="75">
        <v>0</v>
      </c>
      <c r="AT37" s="75">
        <v>0</v>
      </c>
      <c r="AU37" s="75">
        <v>0</v>
      </c>
      <c r="AV37" s="75">
        <v>0</v>
      </c>
      <c r="AW37" s="75">
        <v>0</v>
      </c>
      <c r="AX37" s="75">
        <v>0</v>
      </c>
      <c r="AY37" s="75">
        <v>0</v>
      </c>
      <c r="AZ37" s="52"/>
      <c r="BA37" s="77">
        <v>0</v>
      </c>
      <c r="BB37" s="77">
        <v>0</v>
      </c>
      <c r="BC37" s="77">
        <v>0</v>
      </c>
      <c r="BD37" s="77">
        <v>0</v>
      </c>
      <c r="BE37" s="43"/>
      <c r="BF37" s="75"/>
      <c r="BG37" s="75"/>
      <c r="BH37" s="75"/>
      <c r="BI37" s="75"/>
      <c r="BJ37" s="75"/>
      <c r="BK37" s="75"/>
      <c r="BL37" s="75"/>
      <c r="BM37" s="43"/>
      <c r="BN37" s="43"/>
      <c r="BO37" s="43"/>
      <c r="BP37" s="43"/>
      <c r="BQ37" s="43"/>
      <c r="BR37" s="43"/>
      <c r="BS37" s="43"/>
      <c r="BT37" s="43"/>
      <c r="BU37" s="43"/>
      <c r="BV37" s="43"/>
      <c r="BW37" s="43"/>
      <c r="BX37" s="43"/>
      <c r="BY37" s="43"/>
      <c r="BZ37" s="43"/>
      <c r="CA37" s="43"/>
      <c r="CB37" s="43"/>
      <c r="CC37" s="43"/>
      <c r="CD37" s="43"/>
      <c r="CE37" s="43"/>
    </row>
    <row r="38" spans="1:83" ht="13">
      <c r="A38" s="66"/>
      <c r="B38" s="278">
        <v>360000</v>
      </c>
      <c r="C38" s="161">
        <v>6</v>
      </c>
      <c r="D38" s="83">
        <v>2208</v>
      </c>
      <c r="E38" s="67">
        <v>5.0253613234791587E-4</v>
      </c>
      <c r="F38" s="68">
        <v>5.8629215440590184E-3</v>
      </c>
      <c r="G38" s="68">
        <v>8.6557629867374461E-2</v>
      </c>
      <c r="H38" s="69">
        <v>1.6195057994026147</v>
      </c>
      <c r="I38" s="70">
        <v>168.49722201256392</v>
      </c>
      <c r="J38" s="71">
        <v>367999.99999999994</v>
      </c>
      <c r="K38" s="72">
        <v>172.2416047239542</v>
      </c>
      <c r="L38" s="81">
        <v>0.93609567784761794</v>
      </c>
      <c r="M38" s="80">
        <v>1.657421198728277</v>
      </c>
      <c r="N38" s="73">
        <v>5.7624143175894482E-3</v>
      </c>
      <c r="O38" s="51">
        <v>5.561399864650267E-3</v>
      </c>
      <c r="P38" s="74">
        <v>0</v>
      </c>
      <c r="Q38" s="75">
        <v>0</v>
      </c>
      <c r="R38" s="75">
        <v>0</v>
      </c>
      <c r="S38" s="75">
        <v>0</v>
      </c>
      <c r="T38" s="75">
        <v>0</v>
      </c>
      <c r="U38" s="75">
        <v>0</v>
      </c>
      <c r="V38" s="75">
        <v>0</v>
      </c>
      <c r="W38" s="74">
        <v>0</v>
      </c>
      <c r="X38" s="75">
        <v>0</v>
      </c>
      <c r="Y38" s="75">
        <v>0</v>
      </c>
      <c r="Z38" s="75">
        <v>0</v>
      </c>
      <c r="AA38" s="75">
        <v>0</v>
      </c>
      <c r="AB38" s="75">
        <v>0</v>
      </c>
      <c r="AC38" s="76">
        <v>6.7105337659425094E-5</v>
      </c>
      <c r="AD38" s="75">
        <v>0</v>
      </c>
      <c r="AE38" s="75">
        <v>0</v>
      </c>
      <c r="AF38" s="75">
        <v>0</v>
      </c>
      <c r="AG38" s="75">
        <v>0</v>
      </c>
      <c r="AH38" s="75">
        <v>0</v>
      </c>
      <c r="AI38" s="75">
        <v>0</v>
      </c>
      <c r="AJ38" s="73">
        <v>4.2947416102031412E-5</v>
      </c>
      <c r="AK38" s="75">
        <v>0</v>
      </c>
      <c r="AL38" s="75">
        <v>0</v>
      </c>
      <c r="AM38" s="75">
        <v>0</v>
      </c>
      <c r="AN38" s="75">
        <v>0</v>
      </c>
      <c r="AO38" s="75">
        <v>0</v>
      </c>
      <c r="AP38" s="75">
        <v>0</v>
      </c>
      <c r="AQ38" s="73">
        <v>8.0526405191310511E-5</v>
      </c>
      <c r="AR38" s="51">
        <v>3.5789513418359333E-5</v>
      </c>
      <c r="AS38" s="75">
        <v>0</v>
      </c>
      <c r="AT38" s="75">
        <v>0</v>
      </c>
      <c r="AU38" s="75">
        <v>0</v>
      </c>
      <c r="AV38" s="75">
        <v>0</v>
      </c>
      <c r="AW38" s="75">
        <v>0</v>
      </c>
      <c r="AX38" s="75">
        <v>0</v>
      </c>
      <c r="AY38" s="75">
        <v>0</v>
      </c>
      <c r="AZ38" s="52"/>
      <c r="BA38" s="77">
        <v>0</v>
      </c>
      <c r="BB38" s="77">
        <v>0</v>
      </c>
      <c r="BC38" s="77">
        <v>0</v>
      </c>
      <c r="BD38" s="77">
        <v>0</v>
      </c>
      <c r="BE38" s="43"/>
      <c r="BF38" s="75"/>
      <c r="BG38" s="75"/>
      <c r="BH38" s="75"/>
      <c r="BI38" s="75"/>
      <c r="BJ38" s="75"/>
      <c r="BK38" s="75"/>
      <c r="BL38" s="75"/>
      <c r="BM38" s="43"/>
      <c r="BN38" s="43"/>
      <c r="BO38" s="43"/>
      <c r="BP38" s="43"/>
      <c r="BQ38" s="43"/>
      <c r="BR38" s="43"/>
      <c r="BS38" s="43"/>
      <c r="BT38" s="43"/>
      <c r="BU38" s="43"/>
      <c r="BV38" s="43"/>
      <c r="BW38" s="43"/>
      <c r="BX38" s="43"/>
      <c r="BY38" s="43"/>
      <c r="BZ38" s="43"/>
      <c r="CA38" s="43"/>
      <c r="CB38" s="43"/>
      <c r="CC38" s="43"/>
      <c r="CD38" s="43"/>
      <c r="CE38" s="43"/>
    </row>
    <row r="39" spans="1:83" ht="13">
      <c r="A39" s="66"/>
      <c r="B39" s="278">
        <v>380000</v>
      </c>
      <c r="C39" s="161">
        <v>5</v>
      </c>
      <c r="D39" s="83">
        <v>1947</v>
      </c>
      <c r="E39" s="67">
        <v>4.1878011028992986E-4</v>
      </c>
      <c r="F39" s="68">
        <v>5.3603854117111023E-3</v>
      </c>
      <c r="G39" s="68">
        <v>7.6325953510769054E-2</v>
      </c>
      <c r="H39" s="69">
        <v>1.5329481695352403</v>
      </c>
      <c r="I39" s="70">
        <v>177.85817879103968</v>
      </c>
      <c r="J39" s="71">
        <v>389400</v>
      </c>
      <c r="K39" s="72">
        <v>182.25782847692329</v>
      </c>
      <c r="L39" s="81">
        <v>0.28082870335427401</v>
      </c>
      <c r="M39" s="80">
        <v>1.5858922774454509</v>
      </c>
      <c r="N39" s="73">
        <v>5.3352586050937068E-3</v>
      </c>
      <c r="O39" s="51">
        <v>5.1384319532574397E-3</v>
      </c>
      <c r="P39" s="74">
        <v>0</v>
      </c>
      <c r="Q39" s="75">
        <v>0</v>
      </c>
      <c r="R39" s="75">
        <v>0</v>
      </c>
      <c r="S39" s="75">
        <v>0</v>
      </c>
      <c r="T39" s="75">
        <v>0</v>
      </c>
      <c r="U39" s="75">
        <v>0</v>
      </c>
      <c r="V39" s="75">
        <v>0</v>
      </c>
      <c r="W39" s="74">
        <v>0</v>
      </c>
      <c r="X39" s="75">
        <v>0</v>
      </c>
      <c r="Y39" s="75">
        <v>0</v>
      </c>
      <c r="Z39" s="75">
        <v>0</v>
      </c>
      <c r="AA39" s="75">
        <v>0</v>
      </c>
      <c r="AB39" s="75">
        <v>0</v>
      </c>
      <c r="AC39" s="76">
        <v>4.7592438056329357E-5</v>
      </c>
      <c r="AD39" s="75">
        <v>0</v>
      </c>
      <c r="AE39" s="75">
        <v>0</v>
      </c>
      <c r="AF39" s="75">
        <v>0</v>
      </c>
      <c r="AG39" s="75">
        <v>0</v>
      </c>
      <c r="AH39" s="75">
        <v>0</v>
      </c>
      <c r="AI39" s="75">
        <v>0</v>
      </c>
      <c r="AJ39" s="73">
        <v>4.205267826657261E-5</v>
      </c>
      <c r="AK39" s="75">
        <v>0</v>
      </c>
      <c r="AL39" s="75">
        <v>0</v>
      </c>
      <c r="AM39" s="75">
        <v>0</v>
      </c>
      <c r="AN39" s="75">
        <v>0</v>
      </c>
      <c r="AO39" s="75">
        <v>0</v>
      </c>
      <c r="AP39" s="75">
        <v>0</v>
      </c>
      <c r="AQ39" s="73">
        <v>5.0447984339709114E-5</v>
      </c>
      <c r="AR39" s="51">
        <v>3.9672337987332643E-5</v>
      </c>
      <c r="AS39" s="75">
        <v>0</v>
      </c>
      <c r="AT39" s="75">
        <v>0</v>
      </c>
      <c r="AU39" s="75">
        <v>0</v>
      </c>
      <c r="AV39" s="75">
        <v>0</v>
      </c>
      <c r="AW39" s="75">
        <v>0</v>
      </c>
      <c r="AX39" s="75">
        <v>0</v>
      </c>
      <c r="AY39" s="75">
        <v>0</v>
      </c>
      <c r="AZ39" s="52"/>
      <c r="BA39" s="77">
        <v>0</v>
      </c>
      <c r="BB39" s="77">
        <v>0</v>
      </c>
      <c r="BC39" s="77">
        <v>0</v>
      </c>
      <c r="BD39" s="77">
        <v>0</v>
      </c>
      <c r="BE39" s="43"/>
      <c r="BF39" s="75"/>
      <c r="BG39" s="75"/>
      <c r="BH39" s="75"/>
      <c r="BI39" s="75"/>
      <c r="BJ39" s="75"/>
      <c r="BK39" s="75"/>
      <c r="BL39" s="75"/>
      <c r="BM39" s="43"/>
      <c r="BN39" s="43"/>
      <c r="BO39" s="43"/>
      <c r="BP39" s="43"/>
      <c r="BQ39" s="43"/>
      <c r="BR39" s="43"/>
      <c r="BS39" s="43"/>
      <c r="BT39" s="43"/>
      <c r="BU39" s="43"/>
      <c r="BV39" s="43"/>
      <c r="BW39" s="43"/>
      <c r="BX39" s="43"/>
      <c r="BY39" s="43"/>
      <c r="BZ39" s="43"/>
      <c r="CA39" s="43"/>
      <c r="CB39" s="43"/>
      <c r="CC39" s="43"/>
      <c r="CD39" s="43"/>
      <c r="CE39" s="43"/>
    </row>
    <row r="40" spans="1:83" ht="13">
      <c r="A40" s="66"/>
      <c r="B40" s="278">
        <v>400000</v>
      </c>
      <c r="C40" s="161">
        <v>4</v>
      </c>
      <c r="D40" s="83">
        <v>1648</v>
      </c>
      <c r="E40" s="67">
        <v>3.350240882319439E-4</v>
      </c>
      <c r="F40" s="68">
        <v>4.9416053014211727E-3</v>
      </c>
      <c r="G40" s="68">
        <v>6.4604607799562092E-2</v>
      </c>
      <c r="H40" s="69">
        <v>1.4566222160244713</v>
      </c>
      <c r="I40" s="70">
        <v>187.21913556951546</v>
      </c>
      <c r="J40" s="71">
        <v>411999.99999999988</v>
      </c>
      <c r="K40" s="72">
        <v>192.83570963660088</v>
      </c>
      <c r="L40" s="81">
        <v>0.23402391946194712</v>
      </c>
      <c r="M40" s="80">
        <v>1.1580156142799518</v>
      </c>
      <c r="N40" s="73">
        <v>4.928204337891904E-3</v>
      </c>
      <c r="O40" s="51">
        <v>4.7673927755405602E-3</v>
      </c>
      <c r="P40" s="74">
        <v>0</v>
      </c>
      <c r="Q40" s="75">
        <v>0</v>
      </c>
      <c r="R40" s="75">
        <v>0</v>
      </c>
      <c r="S40" s="75">
        <v>0</v>
      </c>
      <c r="T40" s="75">
        <v>0</v>
      </c>
      <c r="U40" s="75">
        <v>0</v>
      </c>
      <c r="V40" s="75">
        <v>0</v>
      </c>
      <c r="W40" s="74">
        <v>0</v>
      </c>
      <c r="X40" s="75">
        <v>0</v>
      </c>
      <c r="Y40" s="75">
        <v>0</v>
      </c>
      <c r="Z40" s="75">
        <v>0</v>
      </c>
      <c r="AA40" s="75">
        <v>0</v>
      </c>
      <c r="AB40" s="75">
        <v>0</v>
      </c>
      <c r="AC40" s="76">
        <v>2.9824594515299967E-5</v>
      </c>
      <c r="AD40" s="75">
        <v>0</v>
      </c>
      <c r="AE40" s="75">
        <v>0</v>
      </c>
      <c r="AF40" s="75">
        <v>0</v>
      </c>
      <c r="AG40" s="75">
        <v>0</v>
      </c>
      <c r="AH40" s="75">
        <v>0</v>
      </c>
      <c r="AI40" s="75">
        <v>0</v>
      </c>
      <c r="AJ40" s="73">
        <v>2.748634630530007E-5</v>
      </c>
      <c r="AK40" s="75">
        <v>0</v>
      </c>
      <c r="AL40" s="75">
        <v>0</v>
      </c>
      <c r="AM40" s="75">
        <v>0</v>
      </c>
      <c r="AN40" s="75">
        <v>0</v>
      </c>
      <c r="AO40" s="75">
        <v>0</v>
      </c>
      <c r="AP40" s="75">
        <v>0</v>
      </c>
      <c r="AQ40" s="73">
        <v>3.1017578295912159E-5</v>
      </c>
      <c r="AR40" s="51">
        <v>2.6429179139711441E-5</v>
      </c>
      <c r="AS40" s="75">
        <v>0</v>
      </c>
      <c r="AT40" s="75">
        <v>0</v>
      </c>
      <c r="AU40" s="75">
        <v>0</v>
      </c>
      <c r="AV40" s="75">
        <v>0</v>
      </c>
      <c r="AW40" s="75">
        <v>0</v>
      </c>
      <c r="AX40" s="75">
        <v>0</v>
      </c>
      <c r="AY40" s="75">
        <v>0</v>
      </c>
      <c r="AZ40" s="52"/>
      <c r="BA40" s="77">
        <v>0</v>
      </c>
      <c r="BB40" s="77">
        <v>0</v>
      </c>
      <c r="BC40" s="77">
        <v>0</v>
      </c>
      <c r="BD40" s="77">
        <v>0</v>
      </c>
      <c r="BE40" s="43"/>
      <c r="BF40" s="75"/>
      <c r="BG40" s="75"/>
      <c r="BH40" s="75"/>
      <c r="BI40" s="75"/>
      <c r="BJ40" s="75"/>
      <c r="BK40" s="75"/>
      <c r="BL40" s="75"/>
      <c r="BM40" s="43"/>
      <c r="BN40" s="43"/>
      <c r="BO40" s="43"/>
      <c r="BP40" s="43"/>
      <c r="BQ40" s="43"/>
      <c r="BR40" s="43"/>
      <c r="BS40" s="43"/>
      <c r="BT40" s="43"/>
      <c r="BU40" s="43"/>
      <c r="BV40" s="43"/>
      <c r="BW40" s="43"/>
      <c r="BX40" s="43"/>
      <c r="BY40" s="43"/>
      <c r="BZ40" s="43"/>
      <c r="CA40" s="43"/>
      <c r="CB40" s="43"/>
      <c r="CC40" s="43"/>
      <c r="CD40" s="43"/>
      <c r="CE40" s="43"/>
    </row>
    <row r="41" spans="1:83" ht="13">
      <c r="A41" s="66"/>
      <c r="B41" s="278">
        <v>425000</v>
      </c>
      <c r="C41" s="161">
        <v>9</v>
      </c>
      <c r="D41" s="83">
        <v>3895</v>
      </c>
      <c r="E41" s="67">
        <v>7.538041985218737E-4</v>
      </c>
      <c r="F41" s="68">
        <v>4.6065812131892286E-3</v>
      </c>
      <c r="G41" s="68">
        <v>0.15269110884665921</v>
      </c>
      <c r="H41" s="69">
        <v>1.3920176082249092</v>
      </c>
      <c r="I41" s="70">
        <v>198.92033154261017</v>
      </c>
      <c r="J41" s="71">
        <v>432777.77777777781</v>
      </c>
      <c r="K41" s="72">
        <v>202.56070362312855</v>
      </c>
      <c r="L41" s="81">
        <v>2.2102259060289668</v>
      </c>
      <c r="M41" s="80">
        <v>3.1262552044172773</v>
      </c>
      <c r="N41" s="73">
        <v>4.3218107381920697E-3</v>
      </c>
      <c r="O41" s="51">
        <v>4.0872938764297167E-3</v>
      </c>
      <c r="P41" s="74">
        <v>0</v>
      </c>
      <c r="Q41" s="75">
        <v>0</v>
      </c>
      <c r="R41" s="75">
        <v>0</v>
      </c>
      <c r="S41" s="75">
        <v>0</v>
      </c>
      <c r="T41" s="75">
        <v>0</v>
      </c>
      <c r="U41" s="75">
        <v>0</v>
      </c>
      <c r="V41" s="75">
        <v>0</v>
      </c>
      <c r="W41" s="74">
        <v>0</v>
      </c>
      <c r="X41" s="75">
        <v>0</v>
      </c>
      <c r="Y41" s="75">
        <v>0</v>
      </c>
      <c r="Z41" s="75">
        <v>0</v>
      </c>
      <c r="AA41" s="75">
        <v>0</v>
      </c>
      <c r="AB41" s="75">
        <v>0</v>
      </c>
      <c r="AC41" s="76">
        <v>1.0353394953168288E-4</v>
      </c>
      <c r="AD41" s="75">
        <v>0</v>
      </c>
      <c r="AE41" s="75">
        <v>0</v>
      </c>
      <c r="AF41" s="75">
        <v>0</v>
      </c>
      <c r="AG41" s="75">
        <v>0</v>
      </c>
      <c r="AH41" s="75">
        <v>0</v>
      </c>
      <c r="AI41" s="75">
        <v>0</v>
      </c>
      <c r="AJ41" s="73">
        <v>4.0084255028563098E-5</v>
      </c>
      <c r="AK41" s="75">
        <v>0</v>
      </c>
      <c r="AL41" s="75">
        <v>0</v>
      </c>
      <c r="AM41" s="75">
        <v>0</v>
      </c>
      <c r="AN41" s="75">
        <v>0</v>
      </c>
      <c r="AO41" s="75">
        <v>0</v>
      </c>
      <c r="AP41" s="75">
        <v>0</v>
      </c>
      <c r="AQ41" s="73">
        <v>1.4264677491031828E-4</v>
      </c>
      <c r="AR41" s="51">
        <v>2.909341090782813E-5</v>
      </c>
      <c r="AS41" s="75">
        <v>0</v>
      </c>
      <c r="AT41" s="75">
        <v>0</v>
      </c>
      <c r="AU41" s="75">
        <v>0</v>
      </c>
      <c r="AV41" s="75">
        <v>0</v>
      </c>
      <c r="AW41" s="75">
        <v>0</v>
      </c>
      <c r="AX41" s="75">
        <v>0</v>
      </c>
      <c r="AY41" s="75">
        <v>0</v>
      </c>
      <c r="AZ41" s="52"/>
      <c r="BA41" s="77">
        <v>0</v>
      </c>
      <c r="BB41" s="77">
        <v>0</v>
      </c>
      <c r="BC41" s="77">
        <v>0</v>
      </c>
      <c r="BD41" s="77">
        <v>0</v>
      </c>
      <c r="BE41" s="43"/>
      <c r="BF41" s="75"/>
      <c r="BG41" s="75"/>
      <c r="BH41" s="75"/>
      <c r="BI41" s="75"/>
      <c r="BJ41" s="75"/>
      <c r="BK41" s="75"/>
      <c r="BL41" s="75"/>
      <c r="BM41" s="43"/>
      <c r="BN41" s="43"/>
      <c r="BO41" s="43"/>
      <c r="BP41" s="43"/>
      <c r="BQ41" s="43"/>
      <c r="BR41" s="43"/>
      <c r="BS41" s="43"/>
      <c r="BT41" s="43"/>
      <c r="BU41" s="43"/>
      <c r="BV41" s="43"/>
      <c r="BW41" s="43"/>
      <c r="BX41" s="43"/>
      <c r="BY41" s="43"/>
      <c r="BZ41" s="43"/>
      <c r="CA41" s="43"/>
      <c r="CB41" s="43"/>
      <c r="CC41" s="43"/>
      <c r="CD41" s="43"/>
      <c r="CE41" s="43"/>
    </row>
    <row r="42" spans="1:83" ht="13">
      <c r="A42" s="66"/>
      <c r="B42" s="278">
        <v>450000</v>
      </c>
      <c r="C42" s="161">
        <v>10</v>
      </c>
      <c r="D42" s="83">
        <v>4605</v>
      </c>
      <c r="E42" s="67">
        <v>8.3756022057985971E-4</v>
      </c>
      <c r="F42" s="68">
        <v>3.8527770146673549E-3</v>
      </c>
      <c r="G42" s="68">
        <v>0.18052440468263559</v>
      </c>
      <c r="H42" s="69">
        <v>1.23932649937825</v>
      </c>
      <c r="I42" s="70">
        <v>210.62152751570488</v>
      </c>
      <c r="J42" s="71">
        <v>460500</v>
      </c>
      <c r="K42" s="72">
        <v>215.53602982440466</v>
      </c>
      <c r="L42" s="81">
        <v>0.93609567784758951</v>
      </c>
      <c r="M42" s="80">
        <v>4.5336611032338068</v>
      </c>
      <c r="N42" s="73">
        <v>3.718767379374576E-3</v>
      </c>
      <c r="O42" s="51">
        <v>3.3669920867310361E-3</v>
      </c>
      <c r="P42" s="74">
        <v>0</v>
      </c>
      <c r="Q42" s="75">
        <v>0</v>
      </c>
      <c r="R42" s="75">
        <v>0</v>
      </c>
      <c r="S42" s="75">
        <v>0</v>
      </c>
      <c r="T42" s="75">
        <v>0</v>
      </c>
      <c r="U42" s="75">
        <v>0</v>
      </c>
      <c r="V42" s="75">
        <v>0</v>
      </c>
      <c r="W42" s="74">
        <v>0</v>
      </c>
      <c r="X42" s="75">
        <v>0</v>
      </c>
      <c r="Y42" s="75">
        <v>0</v>
      </c>
      <c r="Z42" s="75">
        <v>0</v>
      </c>
      <c r="AA42" s="75">
        <v>0</v>
      </c>
      <c r="AB42" s="75">
        <v>0</v>
      </c>
      <c r="AC42" s="76">
        <v>8.5213127186570722E-5</v>
      </c>
      <c r="AD42" s="75">
        <v>0</v>
      </c>
      <c r="AE42" s="75">
        <v>0</v>
      </c>
      <c r="AF42" s="75">
        <v>0</v>
      </c>
      <c r="AG42" s="75">
        <v>0</v>
      </c>
      <c r="AH42" s="75">
        <v>0</v>
      </c>
      <c r="AI42" s="75">
        <v>0</v>
      </c>
      <c r="AJ42" s="73">
        <v>6.0126382542844048E-5</v>
      </c>
      <c r="AK42" s="75">
        <v>0</v>
      </c>
      <c r="AL42" s="75">
        <v>0</v>
      </c>
      <c r="AM42" s="75">
        <v>0</v>
      </c>
      <c r="AN42" s="75">
        <v>0</v>
      </c>
      <c r="AO42" s="75">
        <v>0</v>
      </c>
      <c r="AP42" s="75">
        <v>0</v>
      </c>
      <c r="AQ42" s="73">
        <v>9.8847227536422169E-5</v>
      </c>
      <c r="AR42" s="51">
        <v>5.1833088399003419E-5</v>
      </c>
      <c r="AS42" s="75">
        <v>0</v>
      </c>
      <c r="AT42" s="75">
        <v>0</v>
      </c>
      <c r="AU42" s="75">
        <v>0</v>
      </c>
      <c r="AV42" s="75">
        <v>0</v>
      </c>
      <c r="AW42" s="75">
        <v>0</v>
      </c>
      <c r="AX42" s="75">
        <v>0</v>
      </c>
      <c r="AY42" s="75">
        <v>0</v>
      </c>
      <c r="AZ42" s="52"/>
      <c r="BA42" s="77">
        <v>0</v>
      </c>
      <c r="BB42" s="77">
        <v>0</v>
      </c>
      <c r="BC42" s="77">
        <v>0</v>
      </c>
      <c r="BD42" s="77">
        <v>0</v>
      </c>
      <c r="BE42" s="43"/>
      <c r="BF42" s="75"/>
      <c r="BG42" s="75"/>
      <c r="BH42" s="75"/>
      <c r="BI42" s="75"/>
      <c r="BJ42" s="75"/>
      <c r="BK42" s="75"/>
      <c r="BL42" s="75"/>
      <c r="BM42" s="43"/>
      <c r="BN42" s="43"/>
      <c r="BO42" s="43"/>
      <c r="BP42" s="43"/>
      <c r="BQ42" s="43"/>
      <c r="BR42" s="43"/>
      <c r="BS42" s="43"/>
      <c r="BT42" s="43"/>
      <c r="BU42" s="43"/>
      <c r="BV42" s="43"/>
      <c r="BW42" s="43"/>
      <c r="BX42" s="43"/>
      <c r="BY42" s="43"/>
      <c r="BZ42" s="43"/>
      <c r="CA42" s="43"/>
      <c r="CB42" s="43"/>
      <c r="CC42" s="43"/>
      <c r="CD42" s="43"/>
      <c r="CE42" s="43"/>
    </row>
    <row r="43" spans="1:83" ht="13">
      <c r="A43" s="66"/>
      <c r="B43" s="278">
        <v>475000</v>
      </c>
      <c r="C43" s="161">
        <v>1</v>
      </c>
      <c r="D43" s="83">
        <v>481</v>
      </c>
      <c r="E43" s="67">
        <v>8.3756022057985974E-5</v>
      </c>
      <c r="F43" s="68">
        <v>3.0152167940874952E-3</v>
      </c>
      <c r="G43" s="68">
        <v>1.8856077883245975E-2</v>
      </c>
      <c r="H43" s="69">
        <v>1.0588020946956145</v>
      </c>
      <c r="I43" s="70">
        <v>222.32272348879962</v>
      </c>
      <c r="J43" s="71">
        <v>480999.99999999994</v>
      </c>
      <c r="K43" s="72">
        <v>225.13101052234231</v>
      </c>
      <c r="L43" s="81">
        <v>3.0423109530046872</v>
      </c>
      <c r="M43" s="80">
        <v>0.54921169137332426</v>
      </c>
      <c r="N43" s="73">
        <v>2.9716636626173488E-3</v>
      </c>
      <c r="O43" s="51">
        <v>2.9515622173234253E-3</v>
      </c>
      <c r="P43" s="74">
        <v>0</v>
      </c>
      <c r="Q43" s="75">
        <v>0</v>
      </c>
      <c r="R43" s="75">
        <v>0</v>
      </c>
      <c r="S43" s="75">
        <v>0</v>
      </c>
      <c r="T43" s="75">
        <v>0</v>
      </c>
      <c r="U43" s="75">
        <v>0</v>
      </c>
      <c r="V43" s="75">
        <v>0</v>
      </c>
      <c r="W43" s="74">
        <v>0</v>
      </c>
      <c r="X43" s="75">
        <v>0</v>
      </c>
      <c r="Y43" s="75">
        <v>0</v>
      </c>
      <c r="Z43" s="75">
        <v>0</v>
      </c>
      <c r="AA43" s="75">
        <v>0</v>
      </c>
      <c r="AB43" s="75">
        <v>0</v>
      </c>
      <c r="AC43" s="76">
        <v>1.4912297257650134E-5</v>
      </c>
      <c r="AD43" s="75">
        <v>0</v>
      </c>
      <c r="AE43" s="75">
        <v>0</v>
      </c>
      <c r="AF43" s="75">
        <v>0</v>
      </c>
      <c r="AG43" s="75">
        <v>0</v>
      </c>
      <c r="AH43" s="75">
        <v>0</v>
      </c>
      <c r="AI43" s="75">
        <v>0</v>
      </c>
      <c r="AJ43" s="73">
        <v>3.435793288162474E-6</v>
      </c>
      <c r="AK43" s="75">
        <v>0</v>
      </c>
      <c r="AL43" s="75">
        <v>0</v>
      </c>
      <c r="AM43" s="75">
        <v>0</v>
      </c>
      <c r="AN43" s="75">
        <v>0</v>
      </c>
      <c r="AO43" s="75">
        <v>0</v>
      </c>
      <c r="AP43" s="75">
        <v>0</v>
      </c>
      <c r="AQ43" s="73">
        <v>2.2666691831628325E-5</v>
      </c>
      <c r="AR43" s="51">
        <v>2.2603903211595102E-6</v>
      </c>
      <c r="AS43" s="75">
        <v>0</v>
      </c>
      <c r="AT43" s="75">
        <v>0</v>
      </c>
      <c r="AU43" s="75">
        <v>0</v>
      </c>
      <c r="AV43" s="75">
        <v>0</v>
      </c>
      <c r="AW43" s="75">
        <v>0</v>
      </c>
      <c r="AX43" s="75">
        <v>0</v>
      </c>
      <c r="AY43" s="75">
        <v>0</v>
      </c>
      <c r="AZ43" s="52"/>
      <c r="BA43" s="77">
        <v>0</v>
      </c>
      <c r="BB43" s="77">
        <v>0</v>
      </c>
      <c r="BC43" s="77">
        <v>0</v>
      </c>
      <c r="BD43" s="77">
        <v>0</v>
      </c>
      <c r="BE43" s="43"/>
      <c r="BF43" s="75"/>
      <c r="BG43" s="75"/>
      <c r="BH43" s="75"/>
      <c r="BI43" s="75"/>
      <c r="BJ43" s="75"/>
      <c r="BK43" s="75"/>
      <c r="BL43" s="75"/>
      <c r="BM43" s="43"/>
      <c r="BN43" s="43"/>
      <c r="BO43" s="43"/>
      <c r="BP43" s="43"/>
      <c r="BQ43" s="43"/>
      <c r="BR43" s="43"/>
      <c r="BS43" s="43"/>
      <c r="BT43" s="43"/>
      <c r="BU43" s="43"/>
      <c r="BV43" s="43"/>
      <c r="BW43" s="43"/>
      <c r="BX43" s="43"/>
      <c r="BY43" s="43"/>
      <c r="BZ43" s="43"/>
      <c r="CA43" s="43"/>
      <c r="CB43" s="43"/>
      <c r="CC43" s="43"/>
      <c r="CD43" s="43"/>
      <c r="CE43" s="43"/>
    </row>
    <row r="44" spans="1:83" ht="13">
      <c r="A44" s="66"/>
      <c r="B44" s="278">
        <v>500000</v>
      </c>
      <c r="C44" s="161">
        <v>9</v>
      </c>
      <c r="D44" s="83">
        <v>4701</v>
      </c>
      <c r="E44" s="67">
        <v>7.538041985218737E-4</v>
      </c>
      <c r="F44" s="68">
        <v>2.9314607720295092E-3</v>
      </c>
      <c r="G44" s="68">
        <v>0.18428777989426057</v>
      </c>
      <c r="H44" s="69">
        <v>1.0399460168123684</v>
      </c>
      <c r="I44" s="70">
        <v>234.02391946189434</v>
      </c>
      <c r="J44" s="71">
        <v>522333.33333333331</v>
      </c>
      <c r="K44" s="72">
        <v>244.4769878645256</v>
      </c>
      <c r="L44" s="81">
        <v>1.2481275704634527</v>
      </c>
      <c r="M44" s="80">
        <v>3.1187804291021139</v>
      </c>
      <c r="N44" s="73">
        <v>2.8510549908538452E-3</v>
      </c>
      <c r="O44" s="51">
        <v>2.5143557821807388E-3</v>
      </c>
      <c r="P44" s="74">
        <v>0</v>
      </c>
      <c r="Q44" s="75">
        <v>0</v>
      </c>
      <c r="R44" s="75">
        <v>0</v>
      </c>
      <c r="S44" s="75">
        <v>0</v>
      </c>
      <c r="T44" s="75">
        <v>0</v>
      </c>
      <c r="U44" s="75">
        <v>0</v>
      </c>
      <c r="V44" s="75">
        <v>0</v>
      </c>
      <c r="W44" s="74">
        <v>0</v>
      </c>
      <c r="X44" s="75">
        <v>0</v>
      </c>
      <c r="Y44" s="75">
        <v>0</v>
      </c>
      <c r="Z44" s="75">
        <v>0</v>
      </c>
      <c r="AA44" s="75">
        <v>0</v>
      </c>
      <c r="AB44" s="75">
        <v>0</v>
      </c>
      <c r="AC44" s="76">
        <v>3.6056599339392306E-5</v>
      </c>
      <c r="AD44" s="75">
        <v>0</v>
      </c>
      <c r="AE44" s="75">
        <v>0</v>
      </c>
      <c r="AF44" s="75">
        <v>0</v>
      </c>
      <c r="AG44" s="75">
        <v>0</v>
      </c>
      <c r="AH44" s="75">
        <v>0</v>
      </c>
      <c r="AI44" s="75">
        <v>0</v>
      </c>
      <c r="AJ44" s="73">
        <v>2.8774768788361235E-5</v>
      </c>
      <c r="AK44" s="75">
        <v>0</v>
      </c>
      <c r="AL44" s="75">
        <v>0</v>
      </c>
      <c r="AM44" s="75">
        <v>0</v>
      </c>
      <c r="AN44" s="75">
        <v>0</v>
      </c>
      <c r="AO44" s="75">
        <v>0</v>
      </c>
      <c r="AP44" s="75">
        <v>0</v>
      </c>
      <c r="AQ44" s="73">
        <v>3.9902636602260834E-5</v>
      </c>
      <c r="AR44" s="51">
        <v>2.6001297097916768E-5</v>
      </c>
      <c r="AS44" s="75">
        <v>0</v>
      </c>
      <c r="AT44" s="75">
        <v>0</v>
      </c>
      <c r="AU44" s="75">
        <v>0</v>
      </c>
      <c r="AV44" s="75">
        <v>0</v>
      </c>
      <c r="AW44" s="75">
        <v>0</v>
      </c>
      <c r="AX44" s="75">
        <v>0</v>
      </c>
      <c r="AY44" s="75">
        <v>0</v>
      </c>
      <c r="AZ44" s="52"/>
      <c r="BA44" s="77">
        <v>0</v>
      </c>
      <c r="BB44" s="77">
        <v>0</v>
      </c>
      <c r="BC44" s="77">
        <v>0</v>
      </c>
      <c r="BD44" s="77">
        <v>0</v>
      </c>
      <c r="BE44" s="43"/>
      <c r="BF44" s="75"/>
      <c r="BG44" s="75"/>
      <c r="BH44" s="75"/>
      <c r="BI44" s="75"/>
      <c r="BJ44" s="75"/>
      <c r="BK44" s="75"/>
      <c r="BL44" s="75"/>
      <c r="BM44" s="43"/>
      <c r="BN44" s="43"/>
      <c r="BO44" s="43"/>
      <c r="BP44" s="43"/>
      <c r="BQ44" s="43"/>
      <c r="BR44" s="43"/>
      <c r="BS44" s="43"/>
      <c r="BT44" s="43"/>
      <c r="BU44" s="43"/>
      <c r="BV44" s="43"/>
      <c r="BW44" s="43"/>
      <c r="BX44" s="43"/>
      <c r="BY44" s="43"/>
      <c r="BZ44" s="43"/>
      <c r="CA44" s="43"/>
      <c r="CB44" s="43"/>
      <c r="CC44" s="43"/>
      <c r="CD44" s="43"/>
      <c r="CE44" s="43"/>
    </row>
    <row r="45" spans="1:83" ht="13">
      <c r="A45" s="66"/>
      <c r="B45" s="278">
        <v>550000</v>
      </c>
      <c r="C45" s="161">
        <v>3</v>
      </c>
      <c r="D45" s="83">
        <v>1729</v>
      </c>
      <c r="E45" s="67">
        <v>2.5126806617395794E-4</v>
      </c>
      <c r="F45" s="68">
        <v>2.1776565735076355E-3</v>
      </c>
      <c r="G45" s="68">
        <v>6.777995563437067E-2</v>
      </c>
      <c r="H45" s="69">
        <v>0.85565823691810794</v>
      </c>
      <c r="I45" s="70">
        <v>257.42631140808373</v>
      </c>
      <c r="J45" s="71">
        <v>576333.33333333326</v>
      </c>
      <c r="K45" s="72">
        <v>269.75157116641014</v>
      </c>
      <c r="L45" s="81">
        <v>-0.6240637852316695</v>
      </c>
      <c r="M45" s="80">
        <v>1.4090378331438675</v>
      </c>
      <c r="N45" s="73">
        <v>2.1910575370369125E-3</v>
      </c>
      <c r="O45" s="51">
        <v>2.058723022185295E-3</v>
      </c>
      <c r="P45" s="74">
        <v>0</v>
      </c>
      <c r="Q45" s="75">
        <v>0</v>
      </c>
      <c r="R45" s="75">
        <v>0</v>
      </c>
      <c r="S45" s="75">
        <v>0</v>
      </c>
      <c r="T45" s="75">
        <v>0</v>
      </c>
      <c r="U45" s="75">
        <v>0</v>
      </c>
      <c r="V45" s="75">
        <v>0</v>
      </c>
      <c r="W45" s="74">
        <v>0</v>
      </c>
      <c r="X45" s="75">
        <v>0</v>
      </c>
      <c r="Y45" s="75">
        <v>0</v>
      </c>
      <c r="Z45" s="75">
        <v>0</v>
      </c>
      <c r="AA45" s="75">
        <v>0</v>
      </c>
      <c r="AB45" s="75">
        <v>0</v>
      </c>
      <c r="AC45" s="76">
        <v>1.0193215847001201E-5</v>
      </c>
      <c r="AD45" s="75">
        <v>0</v>
      </c>
      <c r="AE45" s="75">
        <v>0</v>
      </c>
      <c r="AF45" s="75">
        <v>0</v>
      </c>
      <c r="AG45" s="75">
        <v>0</v>
      </c>
      <c r="AH45" s="75">
        <v>0</v>
      </c>
      <c r="AI45" s="75">
        <v>0</v>
      </c>
      <c r="AJ45" s="73">
        <v>1.1309486240201597E-5</v>
      </c>
      <c r="AK45" s="75">
        <v>0</v>
      </c>
      <c r="AL45" s="75">
        <v>0</v>
      </c>
      <c r="AM45" s="75">
        <v>0</v>
      </c>
      <c r="AN45" s="75">
        <v>0</v>
      </c>
      <c r="AO45" s="75">
        <v>0</v>
      </c>
      <c r="AP45" s="75">
        <v>0</v>
      </c>
      <c r="AQ45" s="73">
        <v>9.6495776684945146E-6</v>
      </c>
      <c r="AR45" s="51">
        <v>1.1946640394579097E-5</v>
      </c>
      <c r="AS45" s="75">
        <v>0</v>
      </c>
      <c r="AT45" s="75">
        <v>0</v>
      </c>
      <c r="AU45" s="75">
        <v>0</v>
      </c>
      <c r="AV45" s="75">
        <v>0</v>
      </c>
      <c r="AW45" s="75">
        <v>0</v>
      </c>
      <c r="AX45" s="75">
        <v>0</v>
      </c>
      <c r="AY45" s="75">
        <v>0</v>
      </c>
      <c r="AZ45" s="52"/>
      <c r="BA45" s="77">
        <v>0</v>
      </c>
      <c r="BB45" s="77">
        <v>0</v>
      </c>
      <c r="BC45" s="77">
        <v>0</v>
      </c>
      <c r="BD45" s="77">
        <v>0</v>
      </c>
      <c r="BE45" s="43"/>
      <c r="BF45" s="75"/>
      <c r="BG45" s="51"/>
      <c r="BH45" s="79"/>
      <c r="BI45" s="79"/>
      <c r="BJ45" s="75"/>
      <c r="BK45" s="75"/>
      <c r="BL45" s="75"/>
      <c r="BM45" s="43"/>
      <c r="BN45" s="43"/>
      <c r="BO45" s="43"/>
      <c r="BP45" s="43"/>
      <c r="BQ45" s="43"/>
      <c r="BR45" s="43"/>
      <c r="BS45" s="43"/>
      <c r="BT45" s="43"/>
      <c r="BU45" s="43"/>
      <c r="BV45" s="43"/>
      <c r="BW45" s="43"/>
      <c r="BX45" s="43"/>
      <c r="BY45" s="43"/>
      <c r="BZ45" s="43"/>
      <c r="CA45" s="43"/>
      <c r="CB45" s="43"/>
      <c r="CC45" s="43"/>
      <c r="CD45" s="43"/>
      <c r="CE45" s="43"/>
    </row>
    <row r="46" spans="1:83" ht="13">
      <c r="A46" s="66"/>
      <c r="B46" s="278">
        <v>600000</v>
      </c>
      <c r="C46" s="161">
        <v>5</v>
      </c>
      <c r="D46" s="83">
        <v>3110</v>
      </c>
      <c r="E46" s="67">
        <v>4.1878011028992986E-4</v>
      </c>
      <c r="F46" s="68">
        <v>1.9263885073336777E-3</v>
      </c>
      <c r="G46" s="68">
        <v>0.1219176761266008</v>
      </c>
      <c r="H46" s="69">
        <v>0.78787828128373727</v>
      </c>
      <c r="I46" s="70">
        <v>280.82870335427322</v>
      </c>
      <c r="J46" s="71">
        <v>621999.99999999988</v>
      </c>
      <c r="K46" s="72">
        <v>291.1257558105965</v>
      </c>
      <c r="L46" s="81">
        <v>1.4041435167714553</v>
      </c>
      <c r="M46" s="80">
        <v>3.0623958778699221</v>
      </c>
      <c r="N46" s="73">
        <v>1.8761348940988876E-3</v>
      </c>
      <c r="O46" s="51">
        <v>1.691871645571316E-3</v>
      </c>
      <c r="P46" s="74">
        <v>0</v>
      </c>
      <c r="Q46" s="75">
        <v>0</v>
      </c>
      <c r="R46" s="75">
        <v>0</v>
      </c>
      <c r="S46" s="75">
        <v>0</v>
      </c>
      <c r="T46" s="75">
        <v>0</v>
      </c>
      <c r="U46" s="75">
        <v>0</v>
      </c>
      <c r="V46" s="75">
        <v>0</v>
      </c>
      <c r="W46" s="74">
        <v>0</v>
      </c>
      <c r="X46" s="75">
        <v>0</v>
      </c>
      <c r="Y46" s="75">
        <v>0</v>
      </c>
      <c r="Z46" s="75">
        <v>0</v>
      </c>
      <c r="AA46" s="75">
        <v>0</v>
      </c>
      <c r="AB46" s="75">
        <v>0</v>
      </c>
      <c r="AC46" s="76">
        <v>2.033495080588632E-5</v>
      </c>
      <c r="AD46" s="75">
        <v>0</v>
      </c>
      <c r="AE46" s="75">
        <v>0</v>
      </c>
      <c r="AF46" s="75">
        <v>0</v>
      </c>
      <c r="AG46" s="75">
        <v>0</v>
      </c>
      <c r="AH46" s="75">
        <v>0</v>
      </c>
      <c r="AI46" s="75">
        <v>0</v>
      </c>
      <c r="AJ46" s="73">
        <v>1.574738590407818E-5</v>
      </c>
      <c r="AK46" s="75">
        <v>0</v>
      </c>
      <c r="AL46" s="75">
        <v>0</v>
      </c>
      <c r="AM46" s="75">
        <v>0</v>
      </c>
      <c r="AN46" s="75">
        <v>0</v>
      </c>
      <c r="AO46" s="75">
        <v>0</v>
      </c>
      <c r="AP46" s="75">
        <v>0</v>
      </c>
      <c r="AQ46" s="73">
        <v>2.2775144902592784E-5</v>
      </c>
      <c r="AR46" s="51">
        <v>1.4060165985784024E-5</v>
      </c>
      <c r="AS46" s="75">
        <v>0</v>
      </c>
      <c r="AT46" s="75">
        <v>0</v>
      </c>
      <c r="AU46" s="75">
        <v>0</v>
      </c>
      <c r="AV46" s="75">
        <v>0</v>
      </c>
      <c r="AW46" s="75">
        <v>0</v>
      </c>
      <c r="AX46" s="75">
        <v>0</v>
      </c>
      <c r="AY46" s="75">
        <v>0</v>
      </c>
      <c r="AZ46" s="52"/>
      <c r="BA46" s="77">
        <v>0</v>
      </c>
      <c r="BB46" s="77">
        <v>0</v>
      </c>
      <c r="BC46" s="77">
        <v>0</v>
      </c>
      <c r="BD46" s="77">
        <v>0</v>
      </c>
      <c r="BE46" s="43"/>
      <c r="BF46" s="75"/>
      <c r="BG46" s="75"/>
      <c r="BH46" s="75"/>
      <c r="BI46" s="75"/>
      <c r="BJ46" s="51"/>
      <c r="BK46" s="79"/>
      <c r="BL46" s="79"/>
      <c r="BM46" s="43"/>
      <c r="BN46" s="43"/>
      <c r="BO46" s="43"/>
      <c r="BP46" s="43"/>
      <c r="BQ46" s="43"/>
      <c r="BR46" s="43"/>
      <c r="BS46" s="43"/>
      <c r="BT46" s="43"/>
      <c r="BU46" s="43"/>
      <c r="BV46" s="43"/>
      <c r="BW46" s="43"/>
      <c r="BX46" s="43"/>
      <c r="BY46" s="43"/>
      <c r="BZ46" s="43"/>
      <c r="CA46" s="43"/>
      <c r="CB46" s="43"/>
      <c r="CC46" s="43"/>
      <c r="CD46" s="43"/>
      <c r="CE46" s="43"/>
    </row>
    <row r="47" spans="1:83" ht="13">
      <c r="A47" s="66"/>
      <c r="B47" s="278">
        <v>650000</v>
      </c>
      <c r="C47" s="161">
        <v>3</v>
      </c>
      <c r="D47" s="83">
        <v>2146</v>
      </c>
      <c r="E47" s="67">
        <v>2.5126806617395794E-4</v>
      </c>
      <c r="F47" s="68">
        <v>1.5076083970437478E-3</v>
      </c>
      <c r="G47" s="68">
        <v>8.4127116709866667E-2</v>
      </c>
      <c r="H47" s="69">
        <v>0.66596060515713651</v>
      </c>
      <c r="I47" s="70">
        <v>304.23109530046264</v>
      </c>
      <c r="J47" s="71">
        <v>715333.33333333326</v>
      </c>
      <c r="K47" s="72">
        <v>334.81022077681678</v>
      </c>
      <c r="L47" s="81">
        <v>-7.1767335301647108</v>
      </c>
      <c r="M47" s="80">
        <v>1.2740774418616629</v>
      </c>
      <c r="N47" s="73">
        <v>1.5846639373370945E-3</v>
      </c>
      <c r="O47" s="51">
        <v>1.420502134103442E-3</v>
      </c>
      <c r="P47" s="74">
        <v>0</v>
      </c>
      <c r="Q47" s="75">
        <v>0</v>
      </c>
      <c r="R47" s="75">
        <v>0</v>
      </c>
      <c r="S47" s="75">
        <v>0</v>
      </c>
      <c r="T47" s="75">
        <v>0</v>
      </c>
      <c r="U47" s="75">
        <v>0</v>
      </c>
      <c r="V47" s="75">
        <v>0</v>
      </c>
      <c r="W47" s="74">
        <v>0</v>
      </c>
      <c r="X47" s="75">
        <v>0</v>
      </c>
      <c r="Y47" s="75">
        <v>0</v>
      </c>
      <c r="Z47" s="75">
        <v>0</v>
      </c>
      <c r="AA47" s="75">
        <v>0</v>
      </c>
      <c r="AB47" s="75">
        <v>0</v>
      </c>
      <c r="AC47" s="76">
        <v>4.1084900607810962E-6</v>
      </c>
      <c r="AD47" s="75">
        <v>0</v>
      </c>
      <c r="AE47" s="75">
        <v>0</v>
      </c>
      <c r="AF47" s="75">
        <v>0</v>
      </c>
      <c r="AG47" s="75">
        <v>0</v>
      </c>
      <c r="AH47" s="75">
        <v>0</v>
      </c>
      <c r="AI47" s="75">
        <v>0</v>
      </c>
      <c r="AJ47" s="73">
        <v>7.0147446299984934E-6</v>
      </c>
      <c r="AK47" s="75">
        <v>0</v>
      </c>
      <c r="AL47" s="75">
        <v>0</v>
      </c>
      <c r="AM47" s="75">
        <v>0</v>
      </c>
      <c r="AN47" s="75">
        <v>0</v>
      </c>
      <c r="AO47" s="75">
        <v>0</v>
      </c>
      <c r="AP47" s="75">
        <v>0</v>
      </c>
      <c r="AQ47" s="73">
        <v>2.8485531088082349E-6</v>
      </c>
      <c r="AR47" s="51">
        <v>1.0117420139420875E-5</v>
      </c>
      <c r="AS47" s="75">
        <v>0</v>
      </c>
      <c r="AT47" s="75">
        <v>0</v>
      </c>
      <c r="AU47" s="75">
        <v>0</v>
      </c>
      <c r="AV47" s="75">
        <v>0</v>
      </c>
      <c r="AW47" s="75">
        <v>0</v>
      </c>
      <c r="AX47" s="75">
        <v>0</v>
      </c>
      <c r="AY47" s="75">
        <v>0</v>
      </c>
      <c r="AZ47" s="52"/>
      <c r="BA47" s="77">
        <v>0</v>
      </c>
      <c r="BB47" s="77">
        <v>0</v>
      </c>
      <c r="BC47" s="77">
        <v>0</v>
      </c>
      <c r="BD47" s="77">
        <v>0</v>
      </c>
      <c r="BE47" s="43"/>
      <c r="BF47" s="75"/>
      <c r="BG47" s="75"/>
      <c r="BH47" s="75"/>
      <c r="BI47" s="75"/>
      <c r="BJ47" s="75"/>
      <c r="BK47" s="75"/>
      <c r="BL47" s="75"/>
      <c r="BM47" s="51"/>
      <c r="BN47" s="79"/>
      <c r="BO47" s="79"/>
      <c r="BP47" s="51"/>
      <c r="BQ47" s="79"/>
      <c r="BR47" s="79"/>
      <c r="BS47" s="43"/>
      <c r="BT47" s="43"/>
      <c r="BU47" s="43"/>
      <c r="BV47" s="43"/>
      <c r="BW47" s="43"/>
      <c r="BX47" s="43"/>
      <c r="BY47" s="43"/>
      <c r="BZ47" s="43"/>
      <c r="CA47" s="43"/>
      <c r="CB47" s="43"/>
      <c r="CC47" s="43"/>
      <c r="CD47" s="43"/>
      <c r="CE47" s="43"/>
    </row>
    <row r="48" spans="1:83" ht="13">
      <c r="B48" s="278">
        <v>750000</v>
      </c>
      <c r="C48" s="161">
        <v>6</v>
      </c>
      <c r="D48" s="83">
        <v>4812</v>
      </c>
      <c r="E48" s="67">
        <v>5.0253613234791587E-4</v>
      </c>
      <c r="F48" s="68">
        <v>1.2563403308697898E-3</v>
      </c>
      <c r="G48" s="68">
        <v>0.18863918248270195</v>
      </c>
      <c r="H48" s="69">
        <v>0.58183348844726979</v>
      </c>
      <c r="I48" s="70">
        <v>351.03587919284149</v>
      </c>
      <c r="J48" s="71">
        <v>802000</v>
      </c>
      <c r="K48" s="72">
        <v>375.37436681687848</v>
      </c>
      <c r="L48" s="81">
        <v>-0.93609567784756109</v>
      </c>
      <c r="M48" s="80">
        <v>4.0812783356974753</v>
      </c>
      <c r="N48" s="73">
        <v>1.2764417761637059E-3</v>
      </c>
      <c r="O48" s="51">
        <v>1.0151229873427898E-3</v>
      </c>
      <c r="P48" s="74">
        <v>0</v>
      </c>
      <c r="Q48" s="75">
        <v>0</v>
      </c>
      <c r="R48" s="75">
        <v>0</v>
      </c>
      <c r="S48" s="75">
        <v>0</v>
      </c>
      <c r="T48" s="75">
        <v>0</v>
      </c>
      <c r="U48" s="75">
        <v>0</v>
      </c>
      <c r="V48" s="75">
        <v>0</v>
      </c>
      <c r="W48" s="74">
        <v>0</v>
      </c>
      <c r="X48" s="75">
        <v>0</v>
      </c>
      <c r="Y48" s="75">
        <v>0</v>
      </c>
      <c r="Z48" s="75">
        <v>0</v>
      </c>
      <c r="AA48" s="75">
        <v>0</v>
      </c>
      <c r="AB48" s="75">
        <v>0</v>
      </c>
      <c r="AC48" s="76">
        <v>1.0323898101449925E-5</v>
      </c>
      <c r="AD48" s="75">
        <v>0</v>
      </c>
      <c r="AE48" s="75">
        <v>0</v>
      </c>
      <c r="AF48" s="75">
        <v>0</v>
      </c>
      <c r="AG48" s="75">
        <v>0</v>
      </c>
      <c r="AH48" s="75">
        <v>0</v>
      </c>
      <c r="AI48" s="75">
        <v>0</v>
      </c>
      <c r="AJ48" s="73">
        <v>1.1166328186528224E-5</v>
      </c>
      <c r="AK48" s="75">
        <v>0</v>
      </c>
      <c r="AL48" s="75">
        <v>0</v>
      </c>
      <c r="AM48" s="75">
        <v>0</v>
      </c>
      <c r="AN48" s="75">
        <v>0</v>
      </c>
      <c r="AO48" s="75">
        <v>0</v>
      </c>
      <c r="AP48" s="75">
        <v>0</v>
      </c>
      <c r="AQ48" s="73">
        <v>9.9109421773919351E-6</v>
      </c>
      <c r="AR48" s="51">
        <v>1.1631591860966893E-5</v>
      </c>
      <c r="AS48" s="75">
        <v>0</v>
      </c>
      <c r="AT48" s="75">
        <v>0</v>
      </c>
      <c r="AU48" s="75">
        <v>0</v>
      </c>
      <c r="AV48" s="75">
        <v>0</v>
      </c>
      <c r="AW48" s="75">
        <v>0</v>
      </c>
      <c r="AX48" s="75">
        <v>0</v>
      </c>
      <c r="AY48" s="75">
        <v>0</v>
      </c>
      <c r="AZ48" s="52"/>
      <c r="BA48" s="77">
        <v>0</v>
      </c>
      <c r="BB48" s="77">
        <v>0</v>
      </c>
      <c r="BC48" s="77">
        <v>0</v>
      </c>
      <c r="BD48" s="77">
        <v>0</v>
      </c>
      <c r="BE48" s="43"/>
      <c r="BF48" s="75"/>
      <c r="BG48" s="49"/>
      <c r="BH48" s="49"/>
      <c r="BI48" s="49"/>
      <c r="BJ48" s="49"/>
      <c r="BK48" s="49"/>
      <c r="BL48" s="49"/>
      <c r="BM48" s="49"/>
      <c r="BN48" s="49"/>
      <c r="BO48" s="49"/>
      <c r="BP48" s="51"/>
      <c r="BQ48" s="79"/>
      <c r="BR48" s="79"/>
      <c r="BS48" s="49"/>
      <c r="BT48" s="49"/>
      <c r="BU48" s="49"/>
      <c r="BV48" s="43"/>
      <c r="BW48" s="43"/>
      <c r="BX48" s="43"/>
      <c r="BY48" s="43"/>
      <c r="BZ48" s="43"/>
      <c r="CA48" s="43"/>
      <c r="CB48" s="43"/>
      <c r="CC48" s="43"/>
      <c r="CD48" s="43"/>
      <c r="CE48" s="43"/>
    </row>
    <row r="49" spans="1:83" ht="13">
      <c r="B49" s="278">
        <v>850000</v>
      </c>
      <c r="C49" s="161">
        <v>3</v>
      </c>
      <c r="D49" s="83">
        <v>2639</v>
      </c>
      <c r="E49" s="67">
        <v>2.5126806617395794E-4</v>
      </c>
      <c r="F49" s="68">
        <v>7.5380419852187381E-4</v>
      </c>
      <c r="G49" s="68">
        <v>0.10345361649456576</v>
      </c>
      <c r="H49" s="69">
        <v>0.39319430596456784</v>
      </c>
      <c r="I49" s="70">
        <v>397.84066308522034</v>
      </c>
      <c r="J49" s="71">
        <v>879666.66666666651</v>
      </c>
      <c r="K49" s="72">
        <v>411.72608230662604</v>
      </c>
      <c r="L49" s="81">
        <v>21.218168697878468</v>
      </c>
      <c r="M49" s="80">
        <v>2.494879269517436</v>
      </c>
      <c r="N49" s="73">
        <v>6.0192661185672568E-4</v>
      </c>
      <c r="O49" s="51">
        <v>5.5223137210232078E-4</v>
      </c>
      <c r="P49" s="74">
        <v>0</v>
      </c>
      <c r="Q49" s="75">
        <v>0</v>
      </c>
      <c r="R49" s="75">
        <v>0</v>
      </c>
      <c r="S49" s="75">
        <v>0</v>
      </c>
      <c r="T49" s="75">
        <v>0</v>
      </c>
      <c r="U49" s="75">
        <v>0</v>
      </c>
      <c r="V49" s="75">
        <v>0</v>
      </c>
      <c r="W49" s="74">
        <v>0</v>
      </c>
      <c r="X49" s="75">
        <v>0</v>
      </c>
      <c r="Y49" s="75">
        <v>0</v>
      </c>
      <c r="Z49" s="75">
        <v>0</v>
      </c>
      <c r="AA49" s="75">
        <v>0</v>
      </c>
      <c r="AB49" s="75">
        <v>0</v>
      </c>
      <c r="AC49" s="76">
        <v>9.0479106956527547E-6</v>
      </c>
      <c r="AD49" s="75">
        <v>0</v>
      </c>
      <c r="AE49" s="75">
        <v>0</v>
      </c>
      <c r="AF49" s="75">
        <v>0</v>
      </c>
      <c r="AG49" s="75">
        <v>0</v>
      </c>
      <c r="AH49" s="75">
        <v>0</v>
      </c>
      <c r="AI49" s="75">
        <v>0</v>
      </c>
      <c r="AJ49" s="73">
        <v>1.4156740863262236E-6</v>
      </c>
      <c r="AK49" s="75">
        <v>0</v>
      </c>
      <c r="AL49" s="75">
        <v>0</v>
      </c>
      <c r="AM49" s="75">
        <v>0</v>
      </c>
      <c r="AN49" s="75">
        <v>0</v>
      </c>
      <c r="AO49" s="75">
        <v>0</v>
      </c>
      <c r="AP49" s="75">
        <v>0</v>
      </c>
      <c r="AQ49" s="73">
        <v>1.4516870049469544E-5</v>
      </c>
      <c r="AR49" s="51">
        <v>8.8234534466315814E-7</v>
      </c>
      <c r="AS49" s="75">
        <v>0</v>
      </c>
      <c r="AT49" s="75">
        <v>0</v>
      </c>
      <c r="AU49" s="75">
        <v>0</v>
      </c>
      <c r="AV49" s="75">
        <v>0</v>
      </c>
      <c r="AW49" s="75">
        <v>0</v>
      </c>
      <c r="AX49" s="75">
        <v>0</v>
      </c>
      <c r="AY49" s="75">
        <v>0</v>
      </c>
      <c r="AZ49" s="52"/>
      <c r="BA49" s="77">
        <v>0</v>
      </c>
      <c r="BB49" s="77">
        <v>0</v>
      </c>
      <c r="BC49" s="77">
        <v>0</v>
      </c>
      <c r="BD49" s="77">
        <v>0</v>
      </c>
      <c r="BE49" s="43"/>
      <c r="BF49" s="75"/>
      <c r="BG49" s="49"/>
      <c r="BH49" s="49"/>
      <c r="BI49" s="49"/>
      <c r="BJ49" s="49"/>
      <c r="BK49" s="49"/>
      <c r="BL49" s="49"/>
      <c r="BM49" s="49"/>
      <c r="BN49" s="49"/>
      <c r="BO49" s="49"/>
      <c r="BP49" s="51"/>
      <c r="BQ49" s="79"/>
      <c r="BR49" s="79"/>
      <c r="BS49" s="49"/>
      <c r="BT49" s="49"/>
      <c r="BU49" s="49"/>
      <c r="BV49" s="43"/>
      <c r="BW49" s="43"/>
      <c r="BX49" s="43"/>
      <c r="BY49" s="43"/>
      <c r="BZ49" s="43"/>
      <c r="CA49" s="43"/>
      <c r="CB49" s="43"/>
      <c r="CC49" s="43"/>
      <c r="CD49" s="43"/>
      <c r="CE49" s="43"/>
    </row>
    <row r="50" spans="1:83" ht="13">
      <c r="B50" s="278">
        <v>1000000</v>
      </c>
      <c r="C50" s="161">
        <v>6</v>
      </c>
      <c r="D50" s="83">
        <v>7391</v>
      </c>
      <c r="E50" s="67">
        <v>5.0253613234791587E-4</v>
      </c>
      <c r="F50" s="68">
        <v>5.0253613234791587E-4</v>
      </c>
      <c r="G50" s="68">
        <v>0.28974068947000209</v>
      </c>
      <c r="H50" s="69">
        <v>0.28974068947000209</v>
      </c>
      <c r="I50" s="70">
        <v>468.04783892378867</v>
      </c>
      <c r="J50" s="71">
        <v>1231833.3333333333</v>
      </c>
      <c r="K50" s="72">
        <v>576.55692958095358</v>
      </c>
      <c r="L50" s="81">
        <v>-342.53301011905921</v>
      </c>
      <c r="M50" s="80" t="e">
        <v>#DIV/0!</v>
      </c>
      <c r="N50" s="73">
        <v>-2.3300925336531677E-4</v>
      </c>
      <c r="O50" s="51">
        <v>-1.1650462668265838E-4</v>
      </c>
      <c r="P50" s="74">
        <v>0</v>
      </c>
      <c r="Q50" s="75">
        <v>0</v>
      </c>
      <c r="R50" s="75">
        <v>0</v>
      </c>
      <c r="S50" s="75">
        <v>0</v>
      </c>
      <c r="T50" s="75">
        <v>0</v>
      </c>
      <c r="U50" s="75">
        <v>0</v>
      </c>
      <c r="V50" s="75">
        <v>0</v>
      </c>
      <c r="W50" s="74">
        <v>0</v>
      </c>
      <c r="X50" s="75">
        <v>0</v>
      </c>
      <c r="Y50" s="75">
        <v>0</v>
      </c>
      <c r="Z50" s="75">
        <v>0</v>
      </c>
      <c r="AA50" s="75">
        <v>0</v>
      </c>
      <c r="AB50" s="75">
        <v>0</v>
      </c>
      <c r="AC50" s="76">
        <v>2.3156406956523194E-6</v>
      </c>
      <c r="AD50" s="75">
        <v>0</v>
      </c>
      <c r="AE50" s="75">
        <v>0</v>
      </c>
      <c r="AF50" s="75">
        <v>0</v>
      </c>
      <c r="AG50" s="75">
        <v>0</v>
      </c>
      <c r="AH50" s="75">
        <v>0</v>
      </c>
      <c r="AI50" s="75">
        <v>0</v>
      </c>
      <c r="AJ50" s="73">
        <v>4.97832131649383E-7</v>
      </c>
      <c r="AK50" s="75">
        <v>0</v>
      </c>
      <c r="AL50" s="75">
        <v>0</v>
      </c>
      <c r="AM50" s="75">
        <v>0</v>
      </c>
      <c r="AN50" s="75">
        <v>0</v>
      </c>
      <c r="AO50" s="75">
        <v>0</v>
      </c>
      <c r="AP50" s="75">
        <v>0</v>
      </c>
      <c r="AQ50" s="73">
        <v>5.7049667938554302E-6</v>
      </c>
      <c r="AR50" s="51">
        <v>2.020695974764104E-7</v>
      </c>
      <c r="AS50" s="75">
        <v>0</v>
      </c>
      <c r="AT50" s="75">
        <v>0</v>
      </c>
      <c r="AU50" s="75">
        <v>0</v>
      </c>
      <c r="AV50" s="75">
        <v>0</v>
      </c>
      <c r="AW50" s="75">
        <v>0</v>
      </c>
      <c r="AX50" s="75">
        <v>0</v>
      </c>
      <c r="AY50" s="75">
        <v>0</v>
      </c>
      <c r="AZ50" s="78"/>
      <c r="BA50" s="77"/>
      <c r="BE50" s="43"/>
      <c r="BF50" s="75"/>
      <c r="BG50" s="49"/>
      <c r="BH50" s="49"/>
      <c r="BI50" s="49"/>
      <c r="BJ50" s="49"/>
      <c r="BK50" s="49"/>
      <c r="BL50" s="49"/>
      <c r="BM50" s="49"/>
      <c r="BN50" s="49"/>
      <c r="BO50" s="49"/>
      <c r="BP50" s="51"/>
      <c r="BQ50" s="79"/>
      <c r="BR50" s="79"/>
      <c r="BS50" s="49"/>
      <c r="BT50" s="49"/>
      <c r="BU50" s="49"/>
      <c r="BV50" s="43"/>
      <c r="BW50" s="43"/>
      <c r="BX50" s="43"/>
      <c r="BY50" s="43"/>
      <c r="BZ50" s="43"/>
      <c r="CA50" s="43"/>
      <c r="CB50" s="43"/>
      <c r="CC50" s="43"/>
      <c r="CD50" s="43"/>
      <c r="CE50" s="43"/>
    </row>
    <row r="51" spans="1:83">
      <c r="B51" s="83"/>
      <c r="C51" s="83"/>
      <c r="D51" s="83"/>
      <c r="E51" s="67">
        <v>0</v>
      </c>
      <c r="F51" s="68"/>
      <c r="G51" s="68"/>
      <c r="H51" s="69"/>
      <c r="I51" s="70"/>
      <c r="J51" s="71"/>
      <c r="K51" s="72"/>
      <c r="L51" s="81"/>
      <c r="M51" s="52"/>
      <c r="N51" s="73"/>
      <c r="O51" s="51"/>
      <c r="P51" s="73"/>
      <c r="Q51" s="51"/>
      <c r="R51" s="51"/>
      <c r="S51" s="51"/>
      <c r="T51" s="51"/>
      <c r="U51" s="51"/>
      <c r="V51" s="51"/>
      <c r="W51" s="73"/>
      <c r="X51" s="51"/>
      <c r="Y51" s="51"/>
      <c r="Z51" s="51"/>
      <c r="AA51" s="51"/>
      <c r="AB51" s="51"/>
      <c r="AC51" s="49"/>
      <c r="AD51" s="49"/>
      <c r="AE51" s="49"/>
      <c r="AF51" s="49"/>
      <c r="AG51" s="49"/>
      <c r="AH51" s="49"/>
      <c r="AI51" s="49"/>
      <c r="AJ51" s="63"/>
      <c r="AK51" s="49"/>
      <c r="AL51" s="49"/>
      <c r="AM51" s="49"/>
      <c r="AN51" s="49"/>
      <c r="AO51" s="43"/>
      <c r="AP51" s="43"/>
      <c r="AQ51" s="43"/>
      <c r="AR51" s="43"/>
      <c r="AS51" s="75">
        <v>0</v>
      </c>
      <c r="AT51" s="75">
        <v>0</v>
      </c>
      <c r="AU51" s="75">
        <v>0</v>
      </c>
      <c r="AV51" s="75">
        <v>11.134096692121032</v>
      </c>
      <c r="AW51" s="75">
        <v>8.5041230167271067</v>
      </c>
      <c r="AX51" s="75">
        <v>5.8828533766188764</v>
      </c>
      <c r="AY51" s="75">
        <v>2.2428421015554534</v>
      </c>
      <c r="AZ51" s="78"/>
      <c r="BA51" s="75">
        <v>0</v>
      </c>
      <c r="BB51" s="75">
        <v>0</v>
      </c>
      <c r="BC51" s="75">
        <v>0</v>
      </c>
      <c r="BD51" s="75">
        <v>32936.335321982137</v>
      </c>
      <c r="BE51" s="43"/>
      <c r="BF51" s="43"/>
      <c r="BG51" s="43"/>
      <c r="BH51" s="43"/>
      <c r="BI51" s="43"/>
      <c r="BJ51" s="43"/>
      <c r="BK51" s="43"/>
      <c r="BL51" s="43"/>
      <c r="BM51" s="43"/>
      <c r="BN51" s="43"/>
      <c r="BO51" s="43"/>
      <c r="BP51" s="43"/>
      <c r="BQ51" s="43"/>
      <c r="BR51" s="43"/>
      <c r="BS51" s="43"/>
      <c r="BT51" s="43"/>
      <c r="BU51" s="43"/>
      <c r="BV51" s="43"/>
      <c r="BW51" s="43"/>
      <c r="BX51" s="43"/>
      <c r="BY51" s="43"/>
      <c r="BZ51" s="43"/>
      <c r="CA51" s="43"/>
      <c r="CB51" s="43"/>
      <c r="CC51" s="43"/>
      <c r="CD51" s="43"/>
      <c r="CE51" s="43"/>
    </row>
    <row r="52" spans="1:83">
      <c r="A52" s="84"/>
      <c r="C52" s="459">
        <v>10900</v>
      </c>
      <c r="D52" s="459">
        <v>321376</v>
      </c>
      <c r="P52" s="52"/>
      <c r="W52" s="52"/>
      <c r="AJ52" s="52"/>
      <c r="BA52" s="62">
        <v>0</v>
      </c>
      <c r="BB52" s="62">
        <v>0</v>
      </c>
      <c r="BC52" s="62">
        <v>0</v>
      </c>
      <c r="BD52" s="62">
        <v>0</v>
      </c>
      <c r="BE52" s="43"/>
      <c r="BF52" s="43"/>
      <c r="BG52" s="43"/>
      <c r="BH52" s="43"/>
      <c r="BI52" s="43"/>
      <c r="BJ52" s="43"/>
      <c r="BK52" s="43"/>
      <c r="BL52" s="43"/>
      <c r="BM52" s="43"/>
      <c r="BN52" s="43"/>
      <c r="BO52" s="43"/>
      <c r="BP52" s="43"/>
      <c r="BQ52" s="43"/>
      <c r="BR52" s="43"/>
      <c r="BS52" s="43"/>
      <c r="BT52" s="43"/>
      <c r="BU52" s="43"/>
      <c r="BV52" s="43"/>
      <c r="BW52" s="43"/>
      <c r="BX52" s="43"/>
      <c r="BY52" s="43"/>
      <c r="BZ52" s="43"/>
      <c r="CA52" s="43"/>
      <c r="CB52" s="43"/>
      <c r="CC52" s="43"/>
      <c r="CD52" s="43"/>
      <c r="CE52" s="43"/>
    </row>
    <row r="53" spans="1:83" s="278" customFormat="1" ht="13"/>
    <row r="54" spans="1:83" s="278" customFormat="1" ht="13">
      <c r="AU54" s="278" t="s">
        <v>592</v>
      </c>
    </row>
    <row r="55" spans="1:83" s="278" customFormat="1" ht="65">
      <c r="AU55" s="1" t="s">
        <v>593</v>
      </c>
    </row>
    <row r="56" spans="1:83" s="278" customFormat="1" ht="13">
      <c r="AU56" s="1"/>
    </row>
    <row r="57" spans="1:83" s="278" customFormat="1" ht="26">
      <c r="AU57" s="1" t="s">
        <v>594</v>
      </c>
    </row>
    <row r="58" spans="1:83" s="278" customFormat="1" ht="13">
      <c r="AU58" s="1" t="s">
        <v>595</v>
      </c>
    </row>
    <row r="59" spans="1:83" s="278" customFormat="1" ht="13">
      <c r="AU59" s="1" t="s">
        <v>596</v>
      </c>
    </row>
    <row r="60" spans="1:83" s="278" customFormat="1" ht="39">
      <c r="AU60" s="1" t="s">
        <v>597</v>
      </c>
    </row>
    <row r="61" spans="1:83" s="278" customFormat="1" ht="13"/>
    <row r="62" spans="1:83" s="278" customFormat="1" ht="13"/>
    <row r="63" spans="1:83" s="278" customFormat="1" ht="13"/>
    <row r="64" spans="1:83" s="278" customFormat="1" ht="13"/>
    <row r="65" s="278" customFormat="1" ht="13"/>
    <row r="66" s="278" customFormat="1" ht="13"/>
    <row r="67" s="278" customFormat="1" ht="13"/>
    <row r="68" s="278" customFormat="1" ht="13"/>
    <row r="69" s="278" customFormat="1" ht="13"/>
    <row r="70" s="278" customFormat="1" ht="13"/>
    <row r="71" s="278" customFormat="1" ht="13"/>
    <row r="72" s="278" customFormat="1" ht="13"/>
    <row r="73" s="278" customFormat="1" ht="13"/>
    <row r="74" s="278" customFormat="1" ht="13"/>
    <row r="75" s="278" customFormat="1" ht="13"/>
    <row r="76" s="278" customFormat="1" ht="13"/>
    <row r="77" s="278" customFormat="1" ht="13"/>
    <row r="78" s="278" customFormat="1" ht="13"/>
    <row r="79" s="278" customFormat="1" ht="13"/>
    <row r="80" s="278" customFormat="1" ht="13"/>
    <row r="81" s="278" customFormat="1" ht="13"/>
    <row r="82" s="278" customFormat="1" ht="13"/>
    <row r="83" s="278" customFormat="1" ht="13"/>
    <row r="84" s="278" customFormat="1" ht="13"/>
    <row r="85" s="278" customFormat="1" ht="13"/>
    <row r="86" s="278" customFormat="1" ht="13"/>
    <row r="87" s="278" customFormat="1" ht="13"/>
    <row r="88" s="278" customFormat="1" ht="13"/>
    <row r="89" s="278" customFormat="1" ht="13"/>
    <row r="90" s="278" customFormat="1" ht="13"/>
    <row r="91" s="278" customFormat="1" ht="13"/>
    <row r="92" s="278" customFormat="1" ht="13"/>
    <row r="93" s="278" customFormat="1" ht="13"/>
    <row r="94" s="278" customFormat="1" ht="13"/>
    <row r="95" s="278" customFormat="1" ht="13"/>
    <row r="96" s="278" customFormat="1" ht="13"/>
    <row r="97" s="278" customFormat="1" ht="13"/>
    <row r="98" s="278" customFormat="1" ht="13"/>
    <row r="99" s="278" customFormat="1" ht="13"/>
    <row r="100" s="278" customFormat="1" ht="13"/>
    <row r="101" s="278" customFormat="1" ht="13"/>
    <row r="102" s="278" customFormat="1" ht="13"/>
    <row r="103" s="278" customFormat="1" ht="13"/>
    <row r="104" s="278" customFormat="1" ht="13"/>
  </sheetData>
  <mergeCells count="1">
    <mergeCell ref="AC1:AI1"/>
  </mergeCells>
  <pageMargins left="0.25" right="0.5" top="0.25" bottom="0.26" header="0.25" footer="0.26"/>
  <rowBreaks count="1" manualBreakCount="1">
    <brk id="54" max="48" man="1"/>
  </rowBreaks>
  <extLst>
    <ext xmlns:mx="http://schemas.microsoft.com/office/mac/excel/2008/main" uri="{64002731-A6B0-56B0-2670-7721B7C09600}">
      <mx:PLV Mode="0" OnePage="0" WScale="0"/>
    </ext>
  </extLs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E98"/>
  <sheetViews>
    <sheetView topLeftCell="A25" workbookViewId="0">
      <selection activeCell="A25" sqref="A1:XFD1048576"/>
    </sheetView>
  </sheetViews>
  <sheetFormatPr baseColWidth="10" defaultColWidth="7.42578125" defaultRowHeight="12" x14ac:dyDescent="0"/>
  <cols>
    <col min="1" max="1" width="7.42578125" style="40" customWidth="1"/>
    <col min="2" max="2" width="9.42578125" style="40" customWidth="1"/>
    <col min="3" max="3" width="9.85546875" style="40" bestFit="1" customWidth="1"/>
    <col min="4" max="4" width="8.85546875" style="40" customWidth="1"/>
    <col min="5" max="5" width="11.42578125" style="40" customWidth="1"/>
    <col min="6" max="6" width="9.42578125" style="40" bestFit="1" customWidth="1"/>
    <col min="7" max="7" width="8.28515625" style="40" bestFit="1" customWidth="1"/>
    <col min="8" max="8" width="10.7109375" style="40" customWidth="1"/>
    <col min="9" max="9" width="12.28515625" style="40" customWidth="1"/>
    <col min="10" max="10" width="15.28515625" style="40" customWidth="1"/>
    <col min="11" max="11" width="8" style="40" bestFit="1" customWidth="1"/>
    <col min="12" max="12" width="8.140625" style="40" customWidth="1"/>
    <col min="13" max="13" width="5.28515625" style="40" customWidth="1"/>
    <col min="14" max="15" width="8" style="40" bestFit="1" customWidth="1"/>
    <col min="16" max="16" width="5.42578125" style="40" customWidth="1"/>
    <col min="17" max="17" width="6.42578125" style="40" customWidth="1"/>
    <col min="18" max="18" width="5.42578125" style="40" customWidth="1"/>
    <col min="19" max="20" width="4.7109375" style="40" customWidth="1"/>
    <col min="21" max="22" width="6.28515625" style="40" customWidth="1"/>
    <col min="23" max="23" width="6.42578125" style="40" customWidth="1"/>
    <col min="24" max="24" width="5.42578125" style="40" customWidth="1"/>
    <col min="25" max="25" width="5.140625" style="40" customWidth="1"/>
    <col min="26" max="26" width="5.85546875" style="40" customWidth="1"/>
    <col min="27" max="27" width="4.7109375" style="40" customWidth="1"/>
    <col min="28" max="28" width="5.28515625" style="40" customWidth="1"/>
    <col min="29" max="29" width="9" style="40" customWidth="1"/>
    <col min="30" max="30" width="6.28515625" style="40" customWidth="1"/>
    <col min="31" max="33" width="5.42578125" style="40" customWidth="1"/>
    <col min="34" max="34" width="5.28515625" style="40" customWidth="1"/>
    <col min="35" max="35" width="5.42578125" style="40" customWidth="1"/>
    <col min="36" max="36" width="7.42578125" style="40"/>
    <col min="37" max="37" width="5.85546875" style="40" customWidth="1"/>
    <col min="38" max="38" width="5.28515625" style="40" customWidth="1"/>
    <col min="39" max="39" width="5" style="40" customWidth="1"/>
    <col min="40" max="40" width="5.140625" style="40" customWidth="1"/>
    <col min="41" max="42" width="4.7109375" style="40" customWidth="1"/>
    <col min="43" max="43" width="10.28515625" style="40" customWidth="1"/>
    <col min="44" max="44" width="7.42578125" style="40"/>
    <col min="45" max="45" width="6.42578125" style="40" customWidth="1"/>
    <col min="46" max="46" width="6" style="40" customWidth="1"/>
    <col min="47" max="47" width="5.42578125" style="40" customWidth="1"/>
    <col min="48" max="48" width="6.7109375" style="40" customWidth="1"/>
    <col min="49" max="51" width="8.28515625" style="40" customWidth="1"/>
    <col min="52" max="52" width="9" style="40" customWidth="1"/>
    <col min="53" max="53" width="10.7109375" style="40" customWidth="1"/>
    <col min="54" max="54" width="8.42578125" style="40" customWidth="1"/>
    <col min="55" max="55" width="9.85546875" style="40" customWidth="1"/>
    <col min="56" max="56" width="10.7109375" style="40" customWidth="1"/>
    <col min="57" max="57" width="9.85546875" style="40" customWidth="1"/>
    <col min="58" max="64" width="7.42578125" style="40"/>
    <col min="65" max="65" width="8.42578125" style="40" customWidth="1"/>
    <col min="66" max="66" width="8.7109375" style="40" customWidth="1"/>
    <col min="67" max="67" width="9.28515625" style="40" customWidth="1"/>
    <col min="68" max="16384" width="7.42578125" style="40"/>
  </cols>
  <sheetData>
    <row r="1" spans="1:83" ht="69">
      <c r="A1" s="35">
        <v>1945</v>
      </c>
      <c r="B1" s="36"/>
      <c r="C1" s="37" t="s">
        <v>100</v>
      </c>
      <c r="D1" s="37"/>
      <c r="E1" s="38" t="s">
        <v>100</v>
      </c>
      <c r="F1" s="38"/>
      <c r="G1" s="38"/>
      <c r="H1" s="38" t="s">
        <v>65</v>
      </c>
      <c r="I1" s="39" t="s">
        <v>66</v>
      </c>
      <c r="N1" s="41"/>
      <c r="P1" s="42" t="s">
        <v>67</v>
      </c>
      <c r="Q1" s="43"/>
      <c r="R1" s="43"/>
      <c r="T1" s="43"/>
      <c r="U1" s="43" t="s">
        <v>68</v>
      </c>
      <c r="V1" s="43"/>
      <c r="W1" s="44"/>
      <c r="X1" s="43"/>
      <c r="Y1" s="43"/>
      <c r="Z1" s="43"/>
      <c r="AA1" s="43"/>
      <c r="AB1" s="43"/>
      <c r="AC1" s="612" t="s">
        <v>69</v>
      </c>
      <c r="AD1" s="613"/>
      <c r="AE1" s="613"/>
      <c r="AF1" s="613"/>
      <c r="AG1" s="613"/>
      <c r="AH1" s="613"/>
      <c r="AI1" s="614"/>
      <c r="AJ1" s="390"/>
      <c r="AK1" s="45"/>
      <c r="AL1" s="46"/>
      <c r="AM1" s="47"/>
      <c r="AN1" s="47"/>
      <c r="AQ1" s="48" t="s">
        <v>70</v>
      </c>
      <c r="AR1" s="49"/>
      <c r="AS1" s="49">
        <v>94.164629946069454</v>
      </c>
      <c r="AT1" s="49"/>
      <c r="AU1" s="49"/>
      <c r="AV1" s="49"/>
      <c r="AW1" s="49"/>
      <c r="AX1" s="49"/>
      <c r="AY1" s="49"/>
      <c r="AZ1" s="48" t="s">
        <v>71</v>
      </c>
      <c r="BA1" s="49"/>
      <c r="BB1" s="49"/>
      <c r="BC1" s="49"/>
      <c r="BD1" s="36"/>
      <c r="BE1" s="43"/>
      <c r="BF1" s="50"/>
      <c r="BG1" s="50"/>
      <c r="BH1" s="50"/>
      <c r="BI1" s="50"/>
      <c r="BJ1" s="50"/>
      <c r="BK1" s="50"/>
      <c r="BL1" s="50"/>
      <c r="BM1" s="50"/>
      <c r="BN1" s="50"/>
      <c r="BO1" s="50"/>
      <c r="BP1" s="50"/>
      <c r="BQ1" s="50"/>
      <c r="BR1" s="50"/>
      <c r="BS1" s="51"/>
      <c r="BT1" s="51"/>
      <c r="BU1" s="43"/>
      <c r="BV1" s="43"/>
      <c r="BW1" s="43"/>
      <c r="BX1" s="43"/>
      <c r="BY1" s="43"/>
      <c r="BZ1" s="43"/>
      <c r="CA1" s="43"/>
      <c r="CB1" s="43"/>
      <c r="CC1" s="43"/>
      <c r="CD1" s="43"/>
      <c r="CE1" s="43"/>
    </row>
    <row r="2" spans="1:83">
      <c r="B2" s="52"/>
      <c r="C2" s="43"/>
      <c r="D2" s="43"/>
      <c r="E2" s="394">
        <v>1.706</v>
      </c>
      <c r="H2" s="330">
        <v>230348.51694915254</v>
      </c>
      <c r="I2" s="54">
        <v>135022.57734416914</v>
      </c>
      <c r="J2" s="55"/>
      <c r="K2" s="435"/>
      <c r="N2" s="43"/>
      <c r="P2" s="56" t="s">
        <v>72</v>
      </c>
      <c r="Q2" s="43"/>
      <c r="R2" s="43"/>
      <c r="S2" s="43"/>
      <c r="T2" s="43"/>
      <c r="U2" s="43"/>
      <c r="V2" s="43"/>
      <c r="W2" s="56" t="s">
        <v>73</v>
      </c>
      <c r="X2" s="43"/>
      <c r="Y2" s="43"/>
      <c r="Z2" s="43"/>
      <c r="AA2" s="43"/>
      <c r="AB2" s="43"/>
      <c r="AC2" s="52"/>
      <c r="AD2" s="43"/>
      <c r="AE2" s="43"/>
      <c r="AF2" s="43"/>
      <c r="AG2" s="43"/>
      <c r="AH2" s="43"/>
      <c r="AI2" s="43"/>
      <c r="AJ2" s="52"/>
      <c r="AK2" s="43"/>
      <c r="AP2" s="43"/>
      <c r="AQ2" s="52"/>
      <c r="AZ2" s="52"/>
      <c r="BE2" s="43"/>
      <c r="BF2" s="43"/>
      <c r="BG2" s="43"/>
      <c r="BH2" s="43"/>
      <c r="BI2" s="43"/>
      <c r="BJ2" s="43"/>
      <c r="BK2" s="43"/>
      <c r="BL2" s="43"/>
      <c r="BM2" s="43"/>
      <c r="BN2" s="43"/>
      <c r="BO2" s="43"/>
      <c r="BP2" s="57"/>
      <c r="BQ2" s="51"/>
      <c r="BR2" s="43"/>
      <c r="BS2" s="57"/>
      <c r="BT2" s="51"/>
      <c r="BU2" s="43"/>
      <c r="BV2" s="43"/>
      <c r="BW2" s="43"/>
      <c r="BX2" s="43"/>
      <c r="BY2" s="43"/>
      <c r="BZ2" s="43"/>
      <c r="CA2" s="43"/>
      <c r="CB2" s="43"/>
      <c r="CC2" s="43"/>
      <c r="CD2" s="43"/>
      <c r="CE2" s="43"/>
    </row>
    <row r="3" spans="1:83" ht="75.75" customHeight="1">
      <c r="A3" s="58"/>
      <c r="B3" s="59" t="s">
        <v>74</v>
      </c>
      <c r="C3" s="60"/>
      <c r="D3" s="288" t="e">
        <v>#REF!</v>
      </c>
      <c r="E3" s="60">
        <v>6265.5</v>
      </c>
      <c r="G3" s="40" t="s">
        <v>75</v>
      </c>
      <c r="H3" s="61"/>
      <c r="I3" s="62"/>
      <c r="N3" s="43"/>
      <c r="P3" s="63">
        <v>70</v>
      </c>
      <c r="Q3" s="49">
        <v>50</v>
      </c>
      <c r="R3" s="49">
        <v>25</v>
      </c>
      <c r="S3" s="49">
        <v>10</v>
      </c>
      <c r="T3" s="49">
        <v>5</v>
      </c>
      <c r="U3" s="43">
        <v>1</v>
      </c>
      <c r="V3" s="43">
        <v>0.5</v>
      </c>
      <c r="W3" s="63">
        <v>70</v>
      </c>
      <c r="X3" s="63">
        <v>50</v>
      </c>
      <c r="Y3" s="63">
        <v>25</v>
      </c>
      <c r="Z3" s="63">
        <v>10</v>
      </c>
      <c r="AA3" s="63">
        <v>5</v>
      </c>
      <c r="AB3" s="63">
        <v>1</v>
      </c>
      <c r="AC3" s="64" t="s">
        <v>76</v>
      </c>
      <c r="AD3" s="49">
        <v>70</v>
      </c>
      <c r="AE3" s="49">
        <v>50</v>
      </c>
      <c r="AF3" s="49">
        <v>25</v>
      </c>
      <c r="AG3" s="49">
        <v>10</v>
      </c>
      <c r="AH3" s="49">
        <v>5</v>
      </c>
      <c r="AI3" s="49">
        <v>1</v>
      </c>
      <c r="AJ3" s="64" t="s">
        <v>77</v>
      </c>
      <c r="AK3" s="43">
        <v>70</v>
      </c>
      <c r="AL3" s="43">
        <v>50</v>
      </c>
      <c r="AM3" s="43">
        <v>25</v>
      </c>
      <c r="AN3" s="43">
        <v>10</v>
      </c>
      <c r="AO3" s="43">
        <v>5</v>
      </c>
      <c r="AP3" s="43">
        <v>1</v>
      </c>
      <c r="AQ3" s="63"/>
      <c r="AS3" s="40">
        <v>70</v>
      </c>
      <c r="AT3" s="40">
        <v>50</v>
      </c>
      <c r="AU3" s="40">
        <v>25</v>
      </c>
      <c r="AV3" s="40">
        <v>10</v>
      </c>
      <c r="AW3" s="40">
        <v>5</v>
      </c>
      <c r="AX3" s="40">
        <v>1</v>
      </c>
      <c r="AY3" s="40">
        <v>0.5</v>
      </c>
      <c r="AZ3" s="52"/>
      <c r="BA3" s="40">
        <v>10</v>
      </c>
      <c r="BB3" s="40">
        <v>5</v>
      </c>
      <c r="BC3" s="40">
        <v>1</v>
      </c>
      <c r="BD3" s="40">
        <v>0.5</v>
      </c>
      <c r="BE3" s="40">
        <v>0.1</v>
      </c>
      <c r="BF3" s="43"/>
      <c r="BG3" s="43"/>
      <c r="BH3" s="43"/>
      <c r="BI3" s="43"/>
      <c r="BJ3" s="43"/>
      <c r="BK3" s="43"/>
      <c r="BL3" s="43"/>
      <c r="BM3" s="43"/>
      <c r="BN3" s="43"/>
      <c r="BO3" s="43"/>
      <c r="BP3" s="43"/>
      <c r="BQ3" s="43"/>
      <c r="BR3" s="43"/>
      <c r="BS3" s="43"/>
      <c r="BT3" s="43"/>
      <c r="BU3" s="43"/>
      <c r="BV3" s="43"/>
      <c r="BW3" s="43"/>
      <c r="BX3" s="43"/>
      <c r="BY3" s="43"/>
      <c r="BZ3" s="43"/>
      <c r="CA3" s="43"/>
      <c r="CB3" s="43"/>
      <c r="CC3" s="43"/>
      <c r="CD3" s="43"/>
      <c r="CE3" s="43"/>
    </row>
    <row r="4" spans="1:83" ht="48">
      <c r="A4" s="448"/>
      <c r="B4" s="49" t="s">
        <v>78</v>
      </c>
      <c r="C4" s="38" t="s">
        <v>589</v>
      </c>
      <c r="D4" s="38" t="s">
        <v>79</v>
      </c>
      <c r="E4" s="38" t="s">
        <v>80</v>
      </c>
      <c r="F4" s="38" t="s">
        <v>81</v>
      </c>
      <c r="G4" s="38" t="s">
        <v>82</v>
      </c>
      <c r="H4" s="38" t="s">
        <v>83</v>
      </c>
      <c r="I4" s="38" t="s">
        <v>84</v>
      </c>
      <c r="J4" s="38" t="s">
        <v>85</v>
      </c>
      <c r="K4" s="38" t="s">
        <v>86</v>
      </c>
      <c r="L4" s="39" t="s">
        <v>87</v>
      </c>
      <c r="M4" s="63" t="s">
        <v>88</v>
      </c>
      <c r="N4" s="52" t="s">
        <v>89</v>
      </c>
      <c r="O4" s="38" t="s">
        <v>90</v>
      </c>
      <c r="P4" s="63"/>
      <c r="Q4" s="49"/>
      <c r="R4" s="49"/>
      <c r="S4" s="49"/>
      <c r="T4" s="49"/>
      <c r="U4" s="49"/>
      <c r="V4" s="49"/>
      <c r="W4" s="63"/>
      <c r="X4" s="49"/>
      <c r="Y4" s="49"/>
      <c r="Z4" s="49"/>
      <c r="AA4" s="49"/>
      <c r="AB4" s="49"/>
      <c r="AC4" s="63" t="s">
        <v>91</v>
      </c>
      <c r="AD4" s="49" t="s">
        <v>92</v>
      </c>
      <c r="AE4" s="49" t="s">
        <v>93</v>
      </c>
      <c r="AF4" s="49" t="s">
        <v>94</v>
      </c>
      <c r="AG4" s="49" t="s">
        <v>95</v>
      </c>
      <c r="AH4" s="49" t="s">
        <v>96</v>
      </c>
      <c r="AI4" s="49" t="s">
        <v>97</v>
      </c>
      <c r="AJ4" s="63" t="s">
        <v>91</v>
      </c>
      <c r="AK4" s="43"/>
      <c r="AL4" s="38"/>
      <c r="AQ4" s="65" t="s">
        <v>98</v>
      </c>
      <c r="AR4" s="49" t="s">
        <v>99</v>
      </c>
      <c r="AS4" s="38"/>
      <c r="AT4" s="38"/>
      <c r="AU4" s="38"/>
      <c r="AV4" s="38"/>
      <c r="AW4" s="38"/>
      <c r="AX4" s="38"/>
      <c r="AY4" s="38"/>
      <c r="AZ4" s="63"/>
      <c r="BA4" s="38"/>
      <c r="BB4" s="38"/>
      <c r="BC4" s="38"/>
      <c r="BD4" s="38"/>
      <c r="BE4" s="49"/>
      <c r="BF4" s="43"/>
      <c r="BG4" s="43"/>
      <c r="BH4" s="49"/>
      <c r="BI4" s="43"/>
      <c r="BJ4" s="43"/>
      <c r="BK4" s="49"/>
      <c r="BL4" s="43"/>
      <c r="BM4" s="43"/>
      <c r="BN4" s="49"/>
      <c r="BO4" s="43"/>
      <c r="BP4" s="43"/>
      <c r="BQ4" s="49"/>
      <c r="BR4" s="43"/>
      <c r="BS4" s="43"/>
      <c r="BT4" s="49"/>
      <c r="BU4" s="43"/>
      <c r="BV4" s="43"/>
      <c r="BW4" s="49"/>
      <c r="BX4" s="43"/>
      <c r="BY4" s="43"/>
      <c r="BZ4" s="43"/>
      <c r="CA4" s="43"/>
      <c r="CB4" s="43"/>
      <c r="CC4" s="43"/>
      <c r="CD4" s="43"/>
      <c r="CE4" s="43"/>
    </row>
    <row r="5" spans="1:83" ht="13">
      <c r="A5" s="448">
        <v>1.0761904761904761</v>
      </c>
      <c r="B5" s="391">
        <v>60000</v>
      </c>
      <c r="C5" s="391">
        <v>28</v>
      </c>
      <c r="D5" s="391">
        <v>1808</v>
      </c>
      <c r="E5" s="67">
        <v>1.6412661195779601</v>
      </c>
      <c r="F5" s="68">
        <v>70.515826494724507</v>
      </c>
      <c r="G5" s="68">
        <v>0.78489760817479037</v>
      </c>
      <c r="H5" s="69">
        <v>94.399999999999991</v>
      </c>
      <c r="I5" s="461">
        <v>0.44437012816798421</v>
      </c>
      <c r="J5" s="71">
        <v>64571.42857142858</v>
      </c>
      <c r="K5" s="72">
        <v>0.47822689983792588</v>
      </c>
      <c r="L5" s="81">
        <v>3.1740723440569774E-3</v>
      </c>
      <c r="M5" s="80">
        <v>0.152774476394201</v>
      </c>
      <c r="N5" s="73">
        <v>70.375146541617767</v>
      </c>
      <c r="O5" s="51">
        <v>69.624853458382191</v>
      </c>
      <c r="P5" s="74">
        <v>94.153317894573632</v>
      </c>
      <c r="Q5" s="75">
        <v>0</v>
      </c>
      <c r="R5" s="75">
        <v>0</v>
      </c>
      <c r="S5" s="75">
        <v>0</v>
      </c>
      <c r="T5" s="75">
        <v>0</v>
      </c>
      <c r="U5" s="75">
        <v>0</v>
      </c>
      <c r="V5" s="75">
        <v>0</v>
      </c>
      <c r="W5" s="74">
        <v>94.170782114426814</v>
      </c>
      <c r="X5" s="75">
        <v>0</v>
      </c>
      <c r="Y5" s="75">
        <v>0</v>
      </c>
      <c r="Z5" s="75">
        <v>0</v>
      </c>
      <c r="AA5" s="75">
        <v>0</v>
      </c>
      <c r="AB5" s="75">
        <v>0</v>
      </c>
      <c r="AC5" s="76">
        <v>24.238372984555557</v>
      </c>
      <c r="AD5" s="75">
        <v>94.165293359615816</v>
      </c>
      <c r="AE5" s="75">
        <v>0</v>
      </c>
      <c r="AF5" s="75">
        <v>0</v>
      </c>
      <c r="AG5" s="75">
        <v>0</v>
      </c>
      <c r="AH5" s="75">
        <v>0</v>
      </c>
      <c r="AI5" s="75">
        <v>0</v>
      </c>
      <c r="AJ5" s="73">
        <v>20.261301172395857</v>
      </c>
      <c r="AK5" s="75">
        <v>94.167309116160567</v>
      </c>
      <c r="AL5" s="75">
        <v>0</v>
      </c>
      <c r="AM5" s="75">
        <v>0</v>
      </c>
      <c r="AN5" s="75">
        <v>0</v>
      </c>
      <c r="AO5" s="75">
        <v>0</v>
      </c>
      <c r="AP5" s="75">
        <v>0</v>
      </c>
      <c r="AQ5" s="73">
        <v>26.315947811803163</v>
      </c>
      <c r="AR5" s="51">
        <v>18.661724764048827</v>
      </c>
      <c r="AS5" s="75">
        <v>94.165726682364053</v>
      </c>
      <c r="AT5" s="75">
        <v>0</v>
      </c>
      <c r="AU5" s="75">
        <v>0</v>
      </c>
      <c r="AV5" s="75">
        <v>0</v>
      </c>
      <c r="AW5" s="75">
        <v>0</v>
      </c>
      <c r="AX5" s="75">
        <v>0</v>
      </c>
      <c r="AY5" s="75">
        <v>0</v>
      </c>
      <c r="AZ5" s="52"/>
      <c r="BA5" s="77">
        <v>5354563976.5046854</v>
      </c>
      <c r="BB5" s="77">
        <v>0</v>
      </c>
      <c r="BC5" s="77">
        <v>0</v>
      </c>
      <c r="BD5" s="77">
        <v>0</v>
      </c>
      <c r="BE5" s="43"/>
      <c r="BF5" s="75"/>
      <c r="BG5" s="75"/>
      <c r="BH5" s="75"/>
      <c r="BI5" s="75"/>
      <c r="BJ5" s="75"/>
      <c r="BK5" s="75"/>
      <c r="BL5" s="75"/>
      <c r="BM5" s="43"/>
      <c r="BN5" s="43"/>
      <c r="BO5" s="43"/>
      <c r="BP5" s="43"/>
      <c r="BQ5" s="43"/>
      <c r="BR5" s="43"/>
      <c r="BS5" s="43"/>
      <c r="BT5" s="43"/>
      <c r="BU5" s="43"/>
      <c r="BV5" s="43"/>
      <c r="BW5" s="43"/>
      <c r="BX5" s="43"/>
      <c r="BY5" s="43"/>
      <c r="BZ5" s="43"/>
      <c r="CA5" s="43"/>
      <c r="CB5" s="43"/>
      <c r="CC5" s="43"/>
      <c r="CD5" s="43"/>
      <c r="CE5" s="43"/>
    </row>
    <row r="6" spans="1:83" ht="13">
      <c r="A6" s="448">
        <v>1.0609022556390977</v>
      </c>
      <c r="B6" s="391">
        <v>70000</v>
      </c>
      <c r="C6" s="391">
        <v>38</v>
      </c>
      <c r="D6" s="391">
        <v>2822</v>
      </c>
      <c r="E6" s="67">
        <v>2.2274325908558028</v>
      </c>
      <c r="F6" s="68">
        <v>68.874560375146544</v>
      </c>
      <c r="G6" s="68">
        <v>1.2251001384232625</v>
      </c>
      <c r="H6" s="69">
        <v>93.615102391825204</v>
      </c>
      <c r="I6" s="70">
        <v>0.51843181619598155</v>
      </c>
      <c r="J6" s="71">
        <v>74263.157894736854</v>
      </c>
      <c r="K6" s="72">
        <v>0.55000548319739107</v>
      </c>
      <c r="L6" s="81">
        <v>5.4571770125891872E-3</v>
      </c>
      <c r="M6" s="80">
        <v>0.24619628524480699</v>
      </c>
      <c r="N6" s="73">
        <v>68.546307151230963</v>
      </c>
      <c r="O6" s="51">
        <v>67.59671746776084</v>
      </c>
      <c r="P6" s="74">
        <v>0</v>
      </c>
      <c r="Q6" s="75">
        <v>0</v>
      </c>
      <c r="R6" s="75">
        <v>0</v>
      </c>
      <c r="S6" s="75">
        <v>0</v>
      </c>
      <c r="T6" s="75">
        <v>0</v>
      </c>
      <c r="U6" s="75">
        <v>0</v>
      </c>
      <c r="V6" s="75">
        <v>0</v>
      </c>
      <c r="W6" s="74">
        <v>0</v>
      </c>
      <c r="X6" s="75">
        <v>0</v>
      </c>
      <c r="Y6" s="75">
        <v>0</v>
      </c>
      <c r="Z6" s="75">
        <v>0</v>
      </c>
      <c r="AA6" s="75">
        <v>0</v>
      </c>
      <c r="AB6" s="75">
        <v>0</v>
      </c>
      <c r="AC6" s="76">
        <v>35.273580841217552</v>
      </c>
      <c r="AD6" s="75">
        <v>0</v>
      </c>
      <c r="AE6" s="75">
        <v>0</v>
      </c>
      <c r="AF6" s="75">
        <v>0</v>
      </c>
      <c r="AG6" s="75">
        <v>0</v>
      </c>
      <c r="AH6" s="75">
        <v>0</v>
      </c>
      <c r="AI6" s="75">
        <v>0</v>
      </c>
      <c r="AJ6" s="73">
        <v>25.643209296313547</v>
      </c>
      <c r="AK6" s="75">
        <v>0</v>
      </c>
      <c r="AL6" s="75">
        <v>0</v>
      </c>
      <c r="AM6" s="75">
        <v>0</v>
      </c>
      <c r="AN6" s="75">
        <v>0</v>
      </c>
      <c r="AO6" s="75">
        <v>0</v>
      </c>
      <c r="AP6" s="75">
        <v>0</v>
      </c>
      <c r="AQ6" s="73">
        <v>40.471792754660051</v>
      </c>
      <c r="AR6" s="51">
        <v>22.349586083943048</v>
      </c>
      <c r="AS6" s="75">
        <v>0</v>
      </c>
      <c r="AT6" s="75">
        <v>0</v>
      </c>
      <c r="AU6" s="75">
        <v>0</v>
      </c>
      <c r="AV6" s="75">
        <v>0</v>
      </c>
      <c r="AW6" s="75">
        <v>0</v>
      </c>
      <c r="AX6" s="75">
        <v>0</v>
      </c>
      <c r="AY6" s="75">
        <v>0</v>
      </c>
      <c r="AZ6" s="52"/>
      <c r="BA6" s="77">
        <v>0</v>
      </c>
      <c r="BB6" s="77">
        <v>0</v>
      </c>
      <c r="BC6" s="77">
        <v>0</v>
      </c>
      <c r="BD6" s="77">
        <v>0</v>
      </c>
      <c r="BE6" s="43"/>
      <c r="BF6" s="75"/>
      <c r="BG6" s="75"/>
      <c r="BH6" s="75"/>
      <c r="BI6" s="75"/>
      <c r="BJ6" s="75"/>
      <c r="BK6" s="75"/>
      <c r="BL6" s="75"/>
      <c r="BM6" s="43"/>
      <c r="BN6" s="43"/>
      <c r="BO6" s="43"/>
      <c r="BP6" s="43"/>
      <c r="BQ6" s="43"/>
      <c r="BR6" s="43"/>
      <c r="BS6" s="43"/>
      <c r="BT6" s="43"/>
      <c r="BU6" s="43"/>
      <c r="BV6" s="43"/>
      <c r="BW6" s="43"/>
      <c r="BX6" s="43"/>
      <c r="BY6" s="43"/>
      <c r="BZ6" s="43"/>
      <c r="CA6" s="43"/>
      <c r="CB6" s="43"/>
      <c r="CC6" s="43"/>
      <c r="CD6" s="43"/>
      <c r="CE6" s="43"/>
    </row>
    <row r="7" spans="1:83" ht="13">
      <c r="A7" s="448">
        <v>1.0712264150943396</v>
      </c>
      <c r="B7" s="391">
        <v>80000</v>
      </c>
      <c r="C7" s="391">
        <v>53</v>
      </c>
      <c r="D7" s="391">
        <v>4542</v>
      </c>
      <c r="E7" s="67">
        <v>3.1066822977725672</v>
      </c>
      <c r="F7" s="68">
        <v>66.647127784290745</v>
      </c>
      <c r="G7" s="68">
        <v>1.9717947656691914</v>
      </c>
      <c r="H7" s="69">
        <v>92.390002253401946</v>
      </c>
      <c r="I7" s="70">
        <v>0.59249350422397895</v>
      </c>
      <c r="J7" s="71">
        <v>85698.113207547183</v>
      </c>
      <c r="K7" s="72">
        <v>0.63469469249653598</v>
      </c>
      <c r="L7" s="81">
        <v>-5.1703442585584458E-3</v>
      </c>
      <c r="M7" s="80">
        <v>0.40528172401844242</v>
      </c>
      <c r="N7" s="73">
        <v>67.080890973036261</v>
      </c>
      <c r="O7" s="51">
        <v>65.310668229777264</v>
      </c>
      <c r="P7" s="74">
        <v>0</v>
      </c>
      <c r="Q7" s="75">
        <v>0</v>
      </c>
      <c r="R7" s="75">
        <v>0</v>
      </c>
      <c r="S7" s="75">
        <v>0</v>
      </c>
      <c r="T7" s="75">
        <v>0</v>
      </c>
      <c r="U7" s="75">
        <v>0</v>
      </c>
      <c r="V7" s="75">
        <v>0</v>
      </c>
      <c r="W7" s="74">
        <v>0</v>
      </c>
      <c r="X7" s="75">
        <v>0</v>
      </c>
      <c r="Y7" s="75">
        <v>0</v>
      </c>
      <c r="Z7" s="75">
        <v>0</v>
      </c>
      <c r="AA7" s="75">
        <v>0</v>
      </c>
      <c r="AB7" s="75">
        <v>0</v>
      </c>
      <c r="AC7" s="76">
        <v>36.80799552026842</v>
      </c>
      <c r="AD7" s="75">
        <v>0</v>
      </c>
      <c r="AE7" s="75">
        <v>0</v>
      </c>
      <c r="AF7" s="75">
        <v>0</v>
      </c>
      <c r="AG7" s="75">
        <v>0</v>
      </c>
      <c r="AH7" s="75">
        <v>0</v>
      </c>
      <c r="AI7" s="75">
        <v>0</v>
      </c>
      <c r="AJ7" s="73">
        <v>47.804007453621587</v>
      </c>
      <c r="AK7" s="75">
        <v>0</v>
      </c>
      <c r="AL7" s="75">
        <v>0</v>
      </c>
      <c r="AM7" s="75">
        <v>0</v>
      </c>
      <c r="AN7" s="75">
        <v>0</v>
      </c>
      <c r="AO7" s="75">
        <v>0</v>
      </c>
      <c r="AP7" s="75">
        <v>0</v>
      </c>
      <c r="AQ7" s="73">
        <v>31.668765957061048</v>
      </c>
      <c r="AR7" s="51">
        <v>55.561675329867342</v>
      </c>
      <c r="AS7" s="75">
        <v>0</v>
      </c>
      <c r="AT7" s="75">
        <v>0</v>
      </c>
      <c r="AU7" s="75">
        <v>0</v>
      </c>
      <c r="AV7" s="75">
        <v>0</v>
      </c>
      <c r="AW7" s="75">
        <v>0</v>
      </c>
      <c r="AX7" s="75">
        <v>0</v>
      </c>
      <c r="AY7" s="75">
        <v>0</v>
      </c>
      <c r="AZ7" s="52"/>
      <c r="BA7" s="77">
        <v>0</v>
      </c>
      <c r="BB7" s="77">
        <v>0</v>
      </c>
      <c r="BC7" s="77">
        <v>0</v>
      </c>
      <c r="BD7" s="77">
        <v>0</v>
      </c>
      <c r="BE7" s="43"/>
      <c r="BF7" s="75"/>
      <c r="BG7" s="75"/>
      <c r="BH7" s="75"/>
      <c r="BI7" s="75"/>
      <c r="BJ7" s="75"/>
      <c r="BK7" s="75"/>
      <c r="BL7" s="75"/>
      <c r="BM7" s="43"/>
      <c r="BN7" s="43"/>
      <c r="BO7" s="43"/>
      <c r="BP7" s="43"/>
      <c r="BQ7" s="43"/>
      <c r="BR7" s="43"/>
      <c r="BS7" s="43"/>
      <c r="BT7" s="43"/>
      <c r="BU7" s="43"/>
      <c r="BV7" s="43"/>
      <c r="BW7" s="43"/>
      <c r="BX7" s="43"/>
      <c r="BY7" s="43"/>
      <c r="BZ7" s="43"/>
      <c r="CA7" s="43"/>
      <c r="CB7" s="43"/>
      <c r="CC7" s="43"/>
      <c r="CD7" s="43"/>
      <c r="CE7" s="43"/>
    </row>
    <row r="8" spans="1:83" ht="13">
      <c r="A8" s="448">
        <v>1.0406301824212272</v>
      </c>
      <c r="B8" s="391">
        <v>90000</v>
      </c>
      <c r="C8" s="391">
        <v>67</v>
      </c>
      <c r="D8" s="391">
        <v>6275</v>
      </c>
      <c r="E8" s="67">
        <v>3.9273153575615476</v>
      </c>
      <c r="F8" s="68">
        <v>63.540445486518173</v>
      </c>
      <c r="G8" s="68">
        <v>2.7241330150977929</v>
      </c>
      <c r="H8" s="69">
        <v>90.418207487732758</v>
      </c>
      <c r="I8" s="70">
        <v>0.66655519225197624</v>
      </c>
      <c r="J8" s="71">
        <v>93656.716417910458</v>
      </c>
      <c r="K8" s="72">
        <v>0.69363745130699028</v>
      </c>
      <c r="L8" s="81">
        <v>9.948584958984652E-3</v>
      </c>
      <c r="M8" s="80">
        <v>0.60554739650510003</v>
      </c>
      <c r="N8" s="73">
        <v>62.485345838218059</v>
      </c>
      <c r="O8" s="51">
        <v>61.049237983587339</v>
      </c>
      <c r="P8" s="74">
        <v>0</v>
      </c>
      <c r="Q8" s="75">
        <v>0</v>
      </c>
      <c r="R8" s="75">
        <v>0</v>
      </c>
      <c r="S8" s="75">
        <v>0</v>
      </c>
      <c r="T8" s="75">
        <v>0</v>
      </c>
      <c r="U8" s="75">
        <v>0</v>
      </c>
      <c r="V8" s="75">
        <v>0</v>
      </c>
      <c r="W8" s="74">
        <v>0</v>
      </c>
      <c r="X8" s="75">
        <v>0</v>
      </c>
      <c r="Y8" s="75">
        <v>0</v>
      </c>
      <c r="Z8" s="75">
        <v>0</v>
      </c>
      <c r="AA8" s="75">
        <v>0</v>
      </c>
      <c r="AB8" s="75">
        <v>0</v>
      </c>
      <c r="AC8" s="76">
        <v>72.50715956862615</v>
      </c>
      <c r="AD8" s="75">
        <v>0</v>
      </c>
      <c r="AE8" s="75">
        <v>0</v>
      </c>
      <c r="AF8" s="75">
        <v>0</v>
      </c>
      <c r="AG8" s="75">
        <v>0</v>
      </c>
      <c r="AH8" s="75">
        <v>0</v>
      </c>
      <c r="AI8" s="75">
        <v>0</v>
      </c>
      <c r="AJ8" s="73">
        <v>38.781396775289004</v>
      </c>
      <c r="AK8" s="75">
        <v>0</v>
      </c>
      <c r="AL8" s="75">
        <v>0</v>
      </c>
      <c r="AM8" s="75">
        <v>0</v>
      </c>
      <c r="AN8" s="75">
        <v>0</v>
      </c>
      <c r="AO8" s="75">
        <v>0</v>
      </c>
      <c r="AP8" s="75">
        <v>0</v>
      </c>
      <c r="AQ8" s="73">
        <v>91.986694975122575</v>
      </c>
      <c r="AR8" s="51">
        <v>30.568865693463142</v>
      </c>
      <c r="AS8" s="75">
        <v>0</v>
      </c>
      <c r="AT8" s="75">
        <v>0</v>
      </c>
      <c r="AU8" s="75">
        <v>0</v>
      </c>
      <c r="AV8" s="75">
        <v>0</v>
      </c>
      <c r="AW8" s="75">
        <v>0</v>
      </c>
      <c r="AX8" s="75">
        <v>0</v>
      </c>
      <c r="AY8" s="75">
        <v>0</v>
      </c>
      <c r="AZ8" s="52"/>
      <c r="BA8" s="77">
        <v>0</v>
      </c>
      <c r="BB8" s="77">
        <v>0</v>
      </c>
      <c r="BC8" s="77">
        <v>0</v>
      </c>
      <c r="BD8" s="77">
        <v>0</v>
      </c>
      <c r="BE8" s="43"/>
      <c r="BF8" s="75"/>
      <c r="BG8" s="75"/>
      <c r="BH8" s="75"/>
      <c r="BI8" s="75"/>
      <c r="BJ8" s="75"/>
      <c r="BK8" s="75"/>
      <c r="BL8" s="75"/>
      <c r="BM8" s="43"/>
      <c r="BN8" s="43"/>
      <c r="BO8" s="43"/>
      <c r="BP8" s="43"/>
      <c r="BQ8" s="43"/>
      <c r="BR8" s="43"/>
      <c r="BS8" s="43"/>
      <c r="BT8" s="43"/>
      <c r="BU8" s="43"/>
      <c r="BV8" s="43"/>
      <c r="BW8" s="43"/>
      <c r="BX8" s="43"/>
      <c r="BY8" s="43"/>
      <c r="BZ8" s="43"/>
      <c r="CA8" s="43"/>
      <c r="CB8" s="43"/>
      <c r="CC8" s="43"/>
      <c r="CD8" s="43"/>
      <c r="CE8" s="43"/>
    </row>
    <row r="9" spans="1:83" ht="13">
      <c r="A9" s="448">
        <v>1.0431081081081082</v>
      </c>
      <c r="B9" s="391">
        <v>100000</v>
      </c>
      <c r="C9" s="391">
        <v>74</v>
      </c>
      <c r="D9" s="391">
        <v>7719</v>
      </c>
      <c r="E9" s="67">
        <v>4.3376318874560376</v>
      </c>
      <c r="F9" s="68">
        <v>59.613130128956627</v>
      </c>
      <c r="G9" s="68">
        <v>3.3510092021577473</v>
      </c>
      <c r="H9" s="69">
        <v>87.694074472634966</v>
      </c>
      <c r="I9" s="70">
        <v>0.74061688027997363</v>
      </c>
      <c r="J9" s="71">
        <v>104310.81081081083</v>
      </c>
      <c r="K9" s="72">
        <v>0.7725434728217726</v>
      </c>
      <c r="L9" s="81">
        <v>5.1042514721997279E-3</v>
      </c>
      <c r="M9" s="80">
        <v>0.79263425554543443</v>
      </c>
      <c r="N9" s="73">
        <v>59.015240328253242</v>
      </c>
      <c r="O9" s="51">
        <v>57.145369284876914</v>
      </c>
      <c r="P9" s="74">
        <v>0</v>
      </c>
      <c r="Q9" s="75">
        <v>0</v>
      </c>
      <c r="R9" s="75">
        <v>0</v>
      </c>
      <c r="S9" s="75">
        <v>0</v>
      </c>
      <c r="T9" s="75">
        <v>0</v>
      </c>
      <c r="U9" s="75">
        <v>0</v>
      </c>
      <c r="V9" s="75">
        <v>0</v>
      </c>
      <c r="W9" s="74">
        <v>0</v>
      </c>
      <c r="X9" s="75">
        <v>0</v>
      </c>
      <c r="Y9" s="75">
        <v>0</v>
      </c>
      <c r="Z9" s="75">
        <v>0</v>
      </c>
      <c r="AA9" s="75">
        <v>0</v>
      </c>
      <c r="AB9" s="75">
        <v>0</v>
      </c>
      <c r="AC9" s="76">
        <v>67.931331565952703</v>
      </c>
      <c r="AD9" s="75">
        <v>0</v>
      </c>
      <c r="AE9" s="75">
        <v>0</v>
      </c>
      <c r="AF9" s="75">
        <v>0</v>
      </c>
      <c r="AG9" s="75">
        <v>0</v>
      </c>
      <c r="AH9" s="75">
        <v>0</v>
      </c>
      <c r="AI9" s="75">
        <v>0</v>
      </c>
      <c r="AJ9" s="73">
        <v>50.494961515580378</v>
      </c>
      <c r="AK9" s="75">
        <v>0</v>
      </c>
      <c r="AL9" s="75">
        <v>0</v>
      </c>
      <c r="AM9" s="75">
        <v>0</v>
      </c>
      <c r="AN9" s="75">
        <v>0</v>
      </c>
      <c r="AO9" s="75">
        <v>0</v>
      </c>
      <c r="AP9" s="75">
        <v>0</v>
      </c>
      <c r="AQ9" s="73">
        <v>77.294839430448718</v>
      </c>
      <c r="AR9" s="51">
        <v>44.377994681151499</v>
      </c>
      <c r="AS9" s="75">
        <v>0</v>
      </c>
      <c r="AT9" s="75">
        <v>0</v>
      </c>
      <c r="AU9" s="75">
        <v>0</v>
      </c>
      <c r="AV9" s="75">
        <v>0</v>
      </c>
      <c r="AW9" s="75">
        <v>0</v>
      </c>
      <c r="AX9" s="75">
        <v>0</v>
      </c>
      <c r="AY9" s="75">
        <v>0</v>
      </c>
      <c r="AZ9" s="52"/>
      <c r="BA9" s="77">
        <v>0</v>
      </c>
      <c r="BB9" s="77">
        <v>0</v>
      </c>
      <c r="BC9" s="77">
        <v>0</v>
      </c>
      <c r="BD9" s="77">
        <v>0</v>
      </c>
      <c r="BE9" s="43"/>
      <c r="BF9" s="75"/>
      <c r="BG9" s="75"/>
      <c r="BH9" s="75"/>
      <c r="BI9" s="75"/>
      <c r="BJ9" s="75"/>
      <c r="BK9" s="75"/>
      <c r="BL9" s="75"/>
      <c r="BM9" s="43"/>
      <c r="BN9" s="43"/>
      <c r="BO9" s="43"/>
      <c r="BP9" s="43"/>
      <c r="BQ9" s="43"/>
      <c r="BR9" s="43"/>
      <c r="BS9" s="43"/>
      <c r="BT9" s="43"/>
      <c r="BU9" s="43"/>
      <c r="BV9" s="43"/>
      <c r="BW9" s="43"/>
      <c r="BX9" s="43"/>
      <c r="BY9" s="43"/>
      <c r="BZ9" s="43"/>
      <c r="CA9" s="43"/>
      <c r="CB9" s="43"/>
      <c r="CC9" s="43"/>
      <c r="CD9" s="43"/>
      <c r="CE9" s="43"/>
    </row>
    <row r="10" spans="1:83" ht="13">
      <c r="A10" s="448">
        <v>1.0425454545454544</v>
      </c>
      <c r="B10" s="391">
        <v>110000</v>
      </c>
      <c r="C10" s="391">
        <v>75</v>
      </c>
      <c r="D10" s="391">
        <v>8601</v>
      </c>
      <c r="E10" s="67">
        <v>4.3962485345838225</v>
      </c>
      <c r="F10" s="68">
        <v>55.275498241500586</v>
      </c>
      <c r="G10" s="68">
        <v>3.7339072610129271</v>
      </c>
      <c r="H10" s="69">
        <v>84.343065270477226</v>
      </c>
      <c r="I10" s="70">
        <v>0.81467856830797103</v>
      </c>
      <c r="J10" s="71">
        <v>114680</v>
      </c>
      <c r="K10" s="72">
        <v>0.84933943830507375</v>
      </c>
      <c r="L10" s="81">
        <v>2.3699740168959815E-3</v>
      </c>
      <c r="M10" s="80">
        <v>0.95245668831312014</v>
      </c>
      <c r="N10" s="73">
        <v>54.994138335287218</v>
      </c>
      <c r="O10" s="51">
        <v>52.936694021101985</v>
      </c>
      <c r="P10" s="74">
        <v>0</v>
      </c>
      <c r="Q10" s="75">
        <v>0</v>
      </c>
      <c r="R10" s="75">
        <v>0</v>
      </c>
      <c r="S10" s="75">
        <v>0</v>
      </c>
      <c r="T10" s="75">
        <v>0</v>
      </c>
      <c r="U10" s="75">
        <v>0</v>
      </c>
      <c r="V10" s="75">
        <v>0</v>
      </c>
      <c r="W10" s="74">
        <v>0</v>
      </c>
      <c r="X10" s="75">
        <v>0</v>
      </c>
      <c r="Y10" s="75">
        <v>0</v>
      </c>
      <c r="Z10" s="75">
        <v>0</v>
      </c>
      <c r="AA10" s="75">
        <v>0</v>
      </c>
      <c r="AB10" s="75">
        <v>0</v>
      </c>
      <c r="AC10" s="76">
        <v>63.418035019768723</v>
      </c>
      <c r="AD10" s="75">
        <v>0</v>
      </c>
      <c r="AE10" s="75">
        <v>0</v>
      </c>
      <c r="AF10" s="75">
        <v>0</v>
      </c>
      <c r="AG10" s="75">
        <v>0</v>
      </c>
      <c r="AH10" s="75">
        <v>0</v>
      </c>
      <c r="AI10" s="75">
        <v>0</v>
      </c>
      <c r="AJ10" s="73">
        <v>55.560286808679095</v>
      </c>
      <c r="AK10" s="75">
        <v>0</v>
      </c>
      <c r="AL10" s="75">
        <v>0</v>
      </c>
      <c r="AM10" s="75">
        <v>0</v>
      </c>
      <c r="AN10" s="75">
        <v>0</v>
      </c>
      <c r="AO10" s="75">
        <v>0</v>
      </c>
      <c r="AP10" s="75">
        <v>0</v>
      </c>
      <c r="AQ10" s="73">
        <v>67.476789261034028</v>
      </c>
      <c r="AR10" s="51">
        <v>52.218314669811093</v>
      </c>
      <c r="AS10" s="75">
        <v>0</v>
      </c>
      <c r="AT10" s="75">
        <v>0</v>
      </c>
      <c r="AU10" s="75">
        <v>0</v>
      </c>
      <c r="AV10" s="75">
        <v>0</v>
      </c>
      <c r="AW10" s="75">
        <v>0</v>
      </c>
      <c r="AX10" s="75">
        <v>0</v>
      </c>
      <c r="AY10" s="75">
        <v>0</v>
      </c>
      <c r="AZ10" s="52"/>
      <c r="BA10" s="77">
        <v>0</v>
      </c>
      <c r="BB10" s="77">
        <v>0</v>
      </c>
      <c r="BC10" s="77">
        <v>0</v>
      </c>
      <c r="BD10" s="77">
        <v>0</v>
      </c>
      <c r="BE10" s="43"/>
      <c r="BF10" s="75"/>
      <c r="BG10" s="75"/>
      <c r="BH10" s="75"/>
      <c r="BI10" s="75"/>
      <c r="BJ10" s="75"/>
      <c r="BK10" s="75"/>
      <c r="BL10" s="75"/>
      <c r="BM10" s="43"/>
      <c r="BN10" s="43"/>
      <c r="BO10" s="43"/>
      <c r="BP10" s="43"/>
      <c r="BQ10" s="43"/>
      <c r="BR10" s="43"/>
      <c r="BS10" s="43"/>
      <c r="BT10" s="43"/>
      <c r="BU10" s="43"/>
      <c r="BV10" s="43"/>
      <c r="BW10" s="43"/>
      <c r="BX10" s="43"/>
      <c r="BY10" s="43"/>
      <c r="BZ10" s="43"/>
      <c r="CA10" s="43"/>
      <c r="CB10" s="43"/>
      <c r="CC10" s="43"/>
      <c r="CD10" s="43"/>
      <c r="CE10" s="43"/>
    </row>
    <row r="11" spans="1:83" ht="13">
      <c r="A11" s="448">
        <v>1.0316666666666667</v>
      </c>
      <c r="B11" s="391">
        <v>120000</v>
      </c>
      <c r="C11" s="391">
        <v>125</v>
      </c>
      <c r="D11" s="391">
        <v>15475</v>
      </c>
      <c r="E11" s="67">
        <v>7.3270808909730372</v>
      </c>
      <c r="F11" s="68">
        <v>50.87924970691676</v>
      </c>
      <c r="G11" s="68">
        <v>6.718081021296948</v>
      </c>
      <c r="H11" s="69">
        <v>80.609158009464295</v>
      </c>
      <c r="I11" s="70">
        <v>0.88874025633596843</v>
      </c>
      <c r="J11" s="71">
        <v>123800</v>
      </c>
      <c r="K11" s="72">
        <v>0.91688369778660739</v>
      </c>
      <c r="L11" s="81">
        <v>8.8874025633597364E-3</v>
      </c>
      <c r="M11" s="80">
        <v>1.9426587938129043</v>
      </c>
      <c r="N11" s="73">
        <v>49.12075029308329</v>
      </c>
      <c r="O11" s="51">
        <v>46.336459554513475</v>
      </c>
      <c r="P11" s="74">
        <v>0</v>
      </c>
      <c r="Q11" s="75">
        <v>79.802988286908672</v>
      </c>
      <c r="R11" s="75">
        <v>0</v>
      </c>
      <c r="S11" s="75">
        <v>0</v>
      </c>
      <c r="T11" s="75">
        <v>0</v>
      </c>
      <c r="U11" s="75">
        <v>0</v>
      </c>
      <c r="V11" s="75">
        <v>0</v>
      </c>
      <c r="W11" s="74">
        <v>0</v>
      </c>
      <c r="X11" s="75">
        <v>79.827733399555768</v>
      </c>
      <c r="Y11" s="75">
        <v>0</v>
      </c>
      <c r="Z11" s="75">
        <v>0</v>
      </c>
      <c r="AA11" s="75">
        <v>0</v>
      </c>
      <c r="AB11" s="75">
        <v>0</v>
      </c>
      <c r="AC11" s="76">
        <v>130.17386135636735</v>
      </c>
      <c r="AD11" s="75">
        <v>0</v>
      </c>
      <c r="AE11" s="75">
        <v>79.824763986038121</v>
      </c>
      <c r="AF11" s="75">
        <v>0</v>
      </c>
      <c r="AG11" s="75">
        <v>0</v>
      </c>
      <c r="AH11" s="75">
        <v>0</v>
      </c>
      <c r="AI11" s="75">
        <v>0</v>
      </c>
      <c r="AJ11" s="73">
        <v>75.188422319437763</v>
      </c>
      <c r="AK11" s="75">
        <v>0</v>
      </c>
      <c r="AL11" s="75">
        <v>79.827733399555768</v>
      </c>
      <c r="AM11" s="75">
        <v>0</v>
      </c>
      <c r="AN11" s="75">
        <v>0</v>
      </c>
      <c r="AO11" s="75">
        <v>0</v>
      </c>
      <c r="AP11" s="75">
        <v>0</v>
      </c>
      <c r="AQ11" s="73">
        <v>161.41558808189555</v>
      </c>
      <c r="AR11" s="51">
        <v>60.635824451159465</v>
      </c>
      <c r="AS11" s="75">
        <v>0</v>
      </c>
      <c r="AT11" s="75">
        <v>79.825338711235077</v>
      </c>
      <c r="AU11" s="75">
        <v>0</v>
      </c>
      <c r="AV11" s="75">
        <v>0</v>
      </c>
      <c r="AW11" s="75">
        <v>0</v>
      </c>
      <c r="AX11" s="75">
        <v>0</v>
      </c>
      <c r="AY11" s="75">
        <v>0</v>
      </c>
      <c r="AZ11" s="52"/>
      <c r="BA11" s="77">
        <v>0</v>
      </c>
      <c r="BB11" s="77">
        <v>99053.140755787375</v>
      </c>
      <c r="BC11" s="77">
        <v>0</v>
      </c>
      <c r="BD11" s="77">
        <v>0</v>
      </c>
      <c r="BE11" s="43"/>
      <c r="BF11" s="75"/>
      <c r="BG11" s="75"/>
      <c r="BH11" s="75"/>
      <c r="BI11" s="75"/>
      <c r="BJ11" s="75"/>
      <c r="BK11" s="75"/>
      <c r="BL11" s="75"/>
      <c r="BM11" s="43"/>
      <c r="BN11" s="43"/>
      <c r="BO11" s="43"/>
      <c r="BP11" s="43"/>
      <c r="BQ11" s="43"/>
      <c r="BR11" s="43"/>
      <c r="BS11" s="43"/>
      <c r="BT11" s="43"/>
      <c r="BU11" s="43"/>
      <c r="BV11" s="43"/>
      <c r="BW11" s="43"/>
      <c r="BX11" s="43"/>
      <c r="BY11" s="43"/>
      <c r="BZ11" s="43"/>
      <c r="CA11" s="43"/>
      <c r="CB11" s="43"/>
      <c r="CC11" s="43"/>
      <c r="CD11" s="43"/>
      <c r="CE11" s="43"/>
    </row>
    <row r="12" spans="1:83" ht="13">
      <c r="A12" s="448">
        <v>1.0363007778738116</v>
      </c>
      <c r="B12" s="391">
        <v>130000</v>
      </c>
      <c r="C12" s="391">
        <v>89</v>
      </c>
      <c r="D12" s="391">
        <v>11990</v>
      </c>
      <c r="E12" s="67">
        <v>5.2168815943728024</v>
      </c>
      <c r="F12" s="68">
        <v>43.552168815943723</v>
      </c>
      <c r="G12" s="68">
        <v>5.205156151557377</v>
      </c>
      <c r="H12" s="69">
        <v>73.891076988167342</v>
      </c>
      <c r="I12" s="70">
        <v>0.96280194436396571</v>
      </c>
      <c r="J12" s="71">
        <v>134719.10112359549</v>
      </c>
      <c r="K12" s="72">
        <v>0.99775240388279585</v>
      </c>
      <c r="L12" s="81">
        <v>2.0803844951685635E-3</v>
      </c>
      <c r="M12" s="80">
        <v>1.721659486187312</v>
      </c>
      <c r="N12" s="73">
        <v>43.259085580304784</v>
      </c>
      <c r="O12" s="51">
        <v>40.797186400937854</v>
      </c>
      <c r="P12" s="74">
        <v>0</v>
      </c>
      <c r="Q12" s="75">
        <v>0</v>
      </c>
      <c r="R12" s="75">
        <v>0</v>
      </c>
      <c r="S12" s="75">
        <v>0</v>
      </c>
      <c r="T12" s="75">
        <v>0</v>
      </c>
      <c r="U12" s="75">
        <v>0</v>
      </c>
      <c r="V12" s="75">
        <v>0</v>
      </c>
      <c r="W12" s="74">
        <v>0</v>
      </c>
      <c r="X12" s="75">
        <v>0</v>
      </c>
      <c r="Y12" s="75">
        <v>0</v>
      </c>
      <c r="Z12" s="75">
        <v>0</v>
      </c>
      <c r="AA12" s="75">
        <v>0</v>
      </c>
      <c r="AB12" s="75">
        <v>0</v>
      </c>
      <c r="AC12" s="76">
        <v>74.632517943893149</v>
      </c>
      <c r="AD12" s="75">
        <v>0</v>
      </c>
      <c r="AE12" s="75">
        <v>0</v>
      </c>
      <c r="AF12" s="75">
        <v>0</v>
      </c>
      <c r="AG12" s="75">
        <v>0</v>
      </c>
      <c r="AH12" s="75">
        <v>0</v>
      </c>
      <c r="AI12" s="75">
        <v>0</v>
      </c>
      <c r="AJ12" s="73">
        <v>66.482394471923641</v>
      </c>
      <c r="AK12" s="75">
        <v>0</v>
      </c>
      <c r="AL12" s="75">
        <v>0</v>
      </c>
      <c r="AM12" s="75">
        <v>0</v>
      </c>
      <c r="AN12" s="75">
        <v>0</v>
      </c>
      <c r="AO12" s="75">
        <v>0</v>
      </c>
      <c r="AP12" s="75">
        <v>0</v>
      </c>
      <c r="AQ12" s="73">
        <v>78.82535603062891</v>
      </c>
      <c r="AR12" s="51">
        <v>62.946096893629672</v>
      </c>
      <c r="AS12" s="75">
        <v>0</v>
      </c>
      <c r="AT12" s="75">
        <v>0</v>
      </c>
      <c r="AU12" s="75">
        <v>0</v>
      </c>
      <c r="AV12" s="75">
        <v>0</v>
      </c>
      <c r="AW12" s="75">
        <v>0</v>
      </c>
      <c r="AX12" s="75">
        <v>0</v>
      </c>
      <c r="AY12" s="75">
        <v>0</v>
      </c>
      <c r="AZ12" s="52"/>
      <c r="BA12" s="77">
        <v>0</v>
      </c>
      <c r="BB12" s="77">
        <v>0</v>
      </c>
      <c r="BC12" s="77">
        <v>0</v>
      </c>
      <c r="BD12" s="77">
        <v>0</v>
      </c>
      <c r="BE12" s="43"/>
      <c r="BF12" s="75"/>
      <c r="BG12" s="75"/>
      <c r="BH12" s="75"/>
      <c r="BI12" s="75"/>
      <c r="BJ12" s="75"/>
      <c r="BK12" s="75"/>
      <c r="BL12" s="75"/>
      <c r="BM12" s="43"/>
      <c r="BN12" s="43"/>
      <c r="BO12" s="43"/>
      <c r="BP12" s="43"/>
      <c r="BQ12" s="43"/>
      <c r="BR12" s="43"/>
      <c r="BS12" s="43"/>
      <c r="BT12" s="43"/>
      <c r="BU12" s="43"/>
      <c r="BV12" s="43"/>
      <c r="BW12" s="43"/>
      <c r="BX12" s="43"/>
      <c r="BY12" s="43"/>
      <c r="BZ12" s="43"/>
      <c r="CA12" s="43"/>
      <c r="CB12" s="43"/>
      <c r="CC12" s="43"/>
      <c r="CD12" s="43"/>
      <c r="CE12" s="43"/>
    </row>
    <row r="13" spans="1:83" ht="13">
      <c r="A13" s="448">
        <v>1.0299227799227799</v>
      </c>
      <c r="B13" s="391">
        <v>140000</v>
      </c>
      <c r="C13" s="391">
        <v>74</v>
      </c>
      <c r="D13" s="391">
        <v>10670</v>
      </c>
      <c r="E13" s="67">
        <v>4.3376318874560376</v>
      </c>
      <c r="F13" s="68">
        <v>38.335287221570923</v>
      </c>
      <c r="G13" s="68">
        <v>4.6321114376244541</v>
      </c>
      <c r="H13" s="69">
        <v>68.685920836609966</v>
      </c>
      <c r="I13" s="70">
        <v>1.0368636323919631</v>
      </c>
      <c r="J13" s="71">
        <v>144189.1891891892</v>
      </c>
      <c r="K13" s="72">
        <v>1.067889474673962</v>
      </c>
      <c r="L13" s="81">
        <v>6.0050017319999149E-3</v>
      </c>
      <c r="M13" s="80">
        <v>1.7404587652137964</v>
      </c>
      <c r="N13" s="73">
        <v>37.63188745603761</v>
      </c>
      <c r="O13" s="51">
        <v>35.8147713950762</v>
      </c>
      <c r="P13" s="74">
        <v>0</v>
      </c>
      <c r="Q13" s="75">
        <v>0</v>
      </c>
      <c r="R13" s="75">
        <v>0</v>
      </c>
      <c r="S13" s="75">
        <v>0</v>
      </c>
      <c r="T13" s="75">
        <v>0</v>
      </c>
      <c r="U13" s="75">
        <v>0</v>
      </c>
      <c r="V13" s="75">
        <v>0</v>
      </c>
      <c r="W13" s="74">
        <v>0</v>
      </c>
      <c r="X13" s="75">
        <v>0</v>
      </c>
      <c r="Y13" s="75">
        <v>0</v>
      </c>
      <c r="Z13" s="75">
        <v>0</v>
      </c>
      <c r="AA13" s="75">
        <v>0</v>
      </c>
      <c r="AB13" s="75">
        <v>0</v>
      </c>
      <c r="AC13" s="76">
        <v>69.903531514641898</v>
      </c>
      <c r="AD13" s="75">
        <v>0</v>
      </c>
      <c r="AE13" s="75">
        <v>0</v>
      </c>
      <c r="AF13" s="75">
        <v>0</v>
      </c>
      <c r="AG13" s="75">
        <v>0</v>
      </c>
      <c r="AH13" s="75">
        <v>0</v>
      </c>
      <c r="AI13" s="75">
        <v>0</v>
      </c>
      <c r="AJ13" s="73">
        <v>49.070338776896129</v>
      </c>
      <c r="AK13" s="75">
        <v>0</v>
      </c>
      <c r="AL13" s="75">
        <v>0</v>
      </c>
      <c r="AM13" s="75">
        <v>0</v>
      </c>
      <c r="AN13" s="75">
        <v>0</v>
      </c>
      <c r="AO13" s="75">
        <v>0</v>
      </c>
      <c r="AP13" s="75">
        <v>0</v>
      </c>
      <c r="AQ13" s="73">
        <v>81.239239327827093</v>
      </c>
      <c r="AR13" s="51">
        <v>42.223314761515255</v>
      </c>
      <c r="AS13" s="75">
        <v>0</v>
      </c>
      <c r="AT13" s="75">
        <v>0</v>
      </c>
      <c r="AU13" s="75">
        <v>0</v>
      </c>
      <c r="AV13" s="75">
        <v>0</v>
      </c>
      <c r="AW13" s="75">
        <v>0</v>
      </c>
      <c r="AX13" s="75">
        <v>0</v>
      </c>
      <c r="AY13" s="75">
        <v>0</v>
      </c>
      <c r="AZ13" s="52"/>
      <c r="BA13" s="77">
        <v>0</v>
      </c>
      <c r="BB13" s="77">
        <v>0</v>
      </c>
      <c r="BC13" s="77">
        <v>0</v>
      </c>
      <c r="BD13" s="77">
        <v>0</v>
      </c>
      <c r="BE13" s="43"/>
      <c r="BF13" s="75"/>
      <c r="BG13" s="75"/>
      <c r="BH13" s="75"/>
      <c r="BI13" s="75"/>
      <c r="BJ13" s="75"/>
      <c r="BK13" s="75"/>
      <c r="BL13" s="75"/>
      <c r="BM13" s="43"/>
      <c r="BN13" s="43"/>
      <c r="BO13" s="43"/>
      <c r="BP13" s="43"/>
      <c r="BQ13" s="43"/>
      <c r="BR13" s="43"/>
      <c r="BS13" s="43"/>
      <c r="BT13" s="43"/>
      <c r="BU13" s="43"/>
      <c r="BV13" s="43"/>
      <c r="BW13" s="43"/>
      <c r="BX13" s="43"/>
      <c r="BY13" s="43"/>
      <c r="BZ13" s="43"/>
      <c r="CA13" s="43"/>
      <c r="CB13" s="43"/>
      <c r="CC13" s="43"/>
      <c r="CD13" s="43"/>
      <c r="CE13" s="43"/>
    </row>
    <row r="14" spans="1:83" ht="13">
      <c r="A14" s="448">
        <v>1.0193617021276595</v>
      </c>
      <c r="B14" s="391">
        <v>150000</v>
      </c>
      <c r="C14" s="391">
        <v>94</v>
      </c>
      <c r="D14" s="391">
        <v>14373</v>
      </c>
      <c r="E14" s="67">
        <v>5.5099648300117234</v>
      </c>
      <c r="F14" s="68">
        <v>33.997655334114889</v>
      </c>
      <c r="G14" s="68">
        <v>6.2396755101196142</v>
      </c>
      <c r="H14" s="69">
        <v>64.053809398985507</v>
      </c>
      <c r="I14" s="70">
        <v>1.1109253204199605</v>
      </c>
      <c r="J14" s="71">
        <v>152904.25531914894</v>
      </c>
      <c r="K14" s="72">
        <v>1.1324347255600065</v>
      </c>
      <c r="L14" s="81">
        <v>1.5521438873952631E-2</v>
      </c>
      <c r="M14" s="80">
        <v>2.7397510281194797</v>
      </c>
      <c r="N14" s="73">
        <v>31.688159437280088</v>
      </c>
      <c r="O14" s="51">
        <v>30.08792497069167</v>
      </c>
      <c r="P14" s="74">
        <v>0</v>
      </c>
      <c r="Q14" s="75">
        <v>0</v>
      </c>
      <c r="R14" s="75">
        <v>0</v>
      </c>
      <c r="S14" s="75">
        <v>0</v>
      </c>
      <c r="T14" s="75">
        <v>0</v>
      </c>
      <c r="U14" s="75">
        <v>0</v>
      </c>
      <c r="V14" s="75">
        <v>0</v>
      </c>
      <c r="W14" s="74">
        <v>0</v>
      </c>
      <c r="X14" s="75">
        <v>0</v>
      </c>
      <c r="Y14" s="75">
        <v>0</v>
      </c>
      <c r="Z14" s="75">
        <v>0</v>
      </c>
      <c r="AA14" s="75">
        <v>0</v>
      </c>
      <c r="AB14" s="75">
        <v>0</v>
      </c>
      <c r="AC14" s="76">
        <v>128.08268741364066</v>
      </c>
      <c r="AD14" s="75">
        <v>0</v>
      </c>
      <c r="AE14" s="75">
        <v>0</v>
      </c>
      <c r="AF14" s="75">
        <v>0</v>
      </c>
      <c r="AG14" s="75">
        <v>0</v>
      </c>
      <c r="AH14" s="75">
        <v>0</v>
      </c>
      <c r="AI14" s="75">
        <v>0</v>
      </c>
      <c r="AJ14" s="73">
        <v>43.213556406750286</v>
      </c>
      <c r="AK14" s="75">
        <v>0</v>
      </c>
      <c r="AL14" s="75">
        <v>0</v>
      </c>
      <c r="AM14" s="75">
        <v>0</v>
      </c>
      <c r="AN14" s="75">
        <v>0</v>
      </c>
      <c r="AO14" s="75">
        <v>0</v>
      </c>
      <c r="AP14" s="75">
        <v>0</v>
      </c>
      <c r="AQ14" s="73">
        <v>181.76840958489035</v>
      </c>
      <c r="AR14" s="51">
        <v>30.450332100708547</v>
      </c>
      <c r="AS14" s="75">
        <v>0</v>
      </c>
      <c r="AT14" s="75">
        <v>0</v>
      </c>
      <c r="AU14" s="75">
        <v>0</v>
      </c>
      <c r="AV14" s="75">
        <v>0</v>
      </c>
      <c r="AW14" s="75">
        <v>0</v>
      </c>
      <c r="AX14" s="75">
        <v>0</v>
      </c>
      <c r="AY14" s="75">
        <v>0</v>
      </c>
      <c r="AZ14" s="52"/>
      <c r="BA14" s="77">
        <v>0</v>
      </c>
      <c r="BB14" s="77">
        <v>0</v>
      </c>
      <c r="BC14" s="77">
        <v>0</v>
      </c>
      <c r="BD14" s="77">
        <v>0</v>
      </c>
      <c r="BE14" s="43"/>
      <c r="BF14" s="75"/>
      <c r="BG14" s="75"/>
      <c r="BH14" s="75"/>
      <c r="BI14" s="75"/>
      <c r="BJ14" s="75"/>
      <c r="BK14" s="75"/>
      <c r="BL14" s="75"/>
      <c r="BM14" s="43"/>
      <c r="BN14" s="43"/>
      <c r="BO14" s="43"/>
      <c r="BP14" s="43"/>
      <c r="BQ14" s="43"/>
      <c r="BR14" s="43"/>
      <c r="BS14" s="43"/>
      <c r="BT14" s="43"/>
      <c r="BU14" s="43"/>
      <c r="BV14" s="43"/>
      <c r="BW14" s="43"/>
      <c r="BX14" s="43"/>
      <c r="BY14" s="43"/>
      <c r="BZ14" s="43"/>
      <c r="CA14" s="43"/>
      <c r="CB14" s="43"/>
      <c r="CC14" s="43"/>
      <c r="CD14" s="43"/>
      <c r="CE14" s="43"/>
    </row>
    <row r="15" spans="1:83" ht="13">
      <c r="A15" s="448">
        <v>1.028125</v>
      </c>
      <c r="B15" s="391">
        <v>160000</v>
      </c>
      <c r="C15" s="391">
        <v>56</v>
      </c>
      <c r="D15" s="391">
        <v>9212</v>
      </c>
      <c r="E15" s="67">
        <v>3.2825322391559202</v>
      </c>
      <c r="F15" s="68">
        <v>28.487690504103163</v>
      </c>
      <c r="G15" s="68">
        <v>3.9991575035985449</v>
      </c>
      <c r="H15" s="69">
        <v>57.814133888865896</v>
      </c>
      <c r="I15" s="70">
        <v>1.1849870084479579</v>
      </c>
      <c r="J15" s="71">
        <v>164500.00000000003</v>
      </c>
      <c r="K15" s="72">
        <v>1.2183147680605568</v>
      </c>
      <c r="L15" s="81">
        <v>3.7030844013998809E-3</v>
      </c>
      <c r="M15" s="80">
        <v>2.0193678994579347</v>
      </c>
      <c r="N15" s="73">
        <v>28.159437280187653</v>
      </c>
      <c r="O15" s="51">
        <v>26.682297772567413</v>
      </c>
      <c r="P15" s="74">
        <v>0</v>
      </c>
      <c r="Q15" s="75">
        <v>0</v>
      </c>
      <c r="R15" s="75">
        <v>0</v>
      </c>
      <c r="S15" s="75">
        <v>0</v>
      </c>
      <c r="T15" s="75">
        <v>0</v>
      </c>
      <c r="U15" s="75">
        <v>0</v>
      </c>
      <c r="V15" s="75">
        <v>0</v>
      </c>
      <c r="W15" s="74">
        <v>0</v>
      </c>
      <c r="X15" s="75">
        <v>0</v>
      </c>
      <c r="Y15" s="75">
        <v>0</v>
      </c>
      <c r="Z15" s="75">
        <v>0</v>
      </c>
      <c r="AA15" s="75">
        <v>0</v>
      </c>
      <c r="AB15" s="75">
        <v>0</v>
      </c>
      <c r="AC15" s="76">
        <v>49.246218127350829</v>
      </c>
      <c r="AD15" s="75">
        <v>0</v>
      </c>
      <c r="AE15" s="75">
        <v>0</v>
      </c>
      <c r="AF15" s="75">
        <v>0</v>
      </c>
      <c r="AG15" s="75">
        <v>0</v>
      </c>
      <c r="AH15" s="75">
        <v>0</v>
      </c>
      <c r="AI15" s="75">
        <v>0</v>
      </c>
      <c r="AJ15" s="73">
        <v>39.889436683154408</v>
      </c>
      <c r="AK15" s="75">
        <v>0</v>
      </c>
      <c r="AL15" s="75">
        <v>0</v>
      </c>
      <c r="AM15" s="75">
        <v>0</v>
      </c>
      <c r="AN15" s="75">
        <v>0</v>
      </c>
      <c r="AO15" s="75">
        <v>0</v>
      </c>
      <c r="AP15" s="75">
        <v>0</v>
      </c>
      <c r="AQ15" s="73">
        <v>54.170839940085784</v>
      </c>
      <c r="AR15" s="51">
        <v>36.263124257413189</v>
      </c>
      <c r="AS15" s="75">
        <v>0</v>
      </c>
      <c r="AT15" s="75">
        <v>0</v>
      </c>
      <c r="AU15" s="75">
        <v>0</v>
      </c>
      <c r="AV15" s="75">
        <v>0</v>
      </c>
      <c r="AW15" s="75">
        <v>0</v>
      </c>
      <c r="AX15" s="75">
        <v>0</v>
      </c>
      <c r="AY15" s="75">
        <v>0</v>
      </c>
      <c r="AZ15" s="52"/>
      <c r="BA15" s="77">
        <v>0</v>
      </c>
      <c r="BB15" s="77">
        <v>0</v>
      </c>
      <c r="BC15" s="77">
        <v>0</v>
      </c>
      <c r="BD15" s="77">
        <v>0</v>
      </c>
      <c r="BE15" s="43"/>
      <c r="BF15" s="75"/>
      <c r="BG15" s="75"/>
      <c r="BH15" s="75"/>
      <c r="BI15" s="75"/>
      <c r="BJ15" s="75"/>
      <c r="BK15" s="75"/>
      <c r="BL15" s="75"/>
      <c r="BM15" s="43"/>
      <c r="BN15" s="43"/>
      <c r="BO15" s="43"/>
      <c r="BP15" s="43"/>
      <c r="BQ15" s="43"/>
      <c r="BR15" s="43"/>
      <c r="BS15" s="43"/>
      <c r="BT15" s="43"/>
      <c r="BU15" s="43"/>
      <c r="BV15" s="43"/>
      <c r="BW15" s="43"/>
      <c r="BX15" s="43"/>
      <c r="BY15" s="43"/>
      <c r="BZ15" s="43"/>
      <c r="CA15" s="43"/>
      <c r="CB15" s="43"/>
      <c r="CC15" s="43"/>
      <c r="CD15" s="43"/>
      <c r="CE15" s="43"/>
    </row>
    <row r="16" spans="1:83" ht="13">
      <c r="A16" s="448">
        <v>1.0231190150478797</v>
      </c>
      <c r="B16" s="391">
        <v>170000</v>
      </c>
      <c r="C16" s="391">
        <v>43</v>
      </c>
      <c r="D16" s="391">
        <v>7479</v>
      </c>
      <c r="E16" s="67">
        <v>2.5205158264947243</v>
      </c>
      <c r="F16" s="68">
        <v>25.205158264947244</v>
      </c>
      <c r="G16" s="68">
        <v>3.2468192541699432</v>
      </c>
      <c r="H16" s="69">
        <v>53.81497638526735</v>
      </c>
      <c r="I16" s="70">
        <v>1.2590486964759553</v>
      </c>
      <c r="J16" s="71">
        <v>173930.23255813957</v>
      </c>
      <c r="K16" s="72">
        <v>1.2881566622357963</v>
      </c>
      <c r="L16" s="81">
        <v>7.9228782541576059E-3</v>
      </c>
      <c r="M16" s="80">
        <v>1.8433071980067604</v>
      </c>
      <c r="N16" s="73">
        <v>24.665885111371644</v>
      </c>
      <c r="O16" s="51">
        <v>23.675263774912082</v>
      </c>
      <c r="P16" s="74">
        <v>0</v>
      </c>
      <c r="Q16" s="75">
        <v>0</v>
      </c>
      <c r="R16" s="75">
        <v>53.550700399462819</v>
      </c>
      <c r="S16" s="75">
        <v>0</v>
      </c>
      <c r="T16" s="75">
        <v>0</v>
      </c>
      <c r="U16" s="75">
        <v>0</v>
      </c>
      <c r="V16" s="75">
        <v>0</v>
      </c>
      <c r="W16" s="74">
        <v>0</v>
      </c>
      <c r="X16" s="75">
        <v>0</v>
      </c>
      <c r="Y16" s="75">
        <v>53.556672139214257</v>
      </c>
      <c r="Z16" s="75">
        <v>0</v>
      </c>
      <c r="AA16" s="75">
        <v>0</v>
      </c>
      <c r="AB16" s="75">
        <v>0</v>
      </c>
      <c r="AC16" s="76">
        <v>43.295980339034415</v>
      </c>
      <c r="AD16" s="75">
        <v>0</v>
      </c>
      <c r="AE16" s="75">
        <v>0</v>
      </c>
      <c r="AF16" s="75">
        <v>53.556186067374021</v>
      </c>
      <c r="AG16" s="75">
        <v>0</v>
      </c>
      <c r="AH16" s="75">
        <v>0</v>
      </c>
      <c r="AI16" s="75">
        <v>0</v>
      </c>
      <c r="AJ16" s="73">
        <v>26.751249204179164</v>
      </c>
      <c r="AK16" s="75">
        <v>0</v>
      </c>
      <c r="AL16" s="75">
        <v>0</v>
      </c>
      <c r="AM16" s="75">
        <v>53.556672139214257</v>
      </c>
      <c r="AN16" s="75">
        <v>0</v>
      </c>
      <c r="AO16" s="75">
        <v>0</v>
      </c>
      <c r="AP16" s="75">
        <v>0</v>
      </c>
      <c r="AQ16" s="73">
        <v>52.559306365060117</v>
      </c>
      <c r="AR16" s="51">
        <v>22.036469650952291</v>
      </c>
      <c r="AS16" s="75">
        <v>0</v>
      </c>
      <c r="AT16" s="75">
        <v>0</v>
      </c>
      <c r="AU16" s="75">
        <v>53.556271735207929</v>
      </c>
      <c r="AV16" s="75">
        <v>0</v>
      </c>
      <c r="AW16" s="75">
        <v>0</v>
      </c>
      <c r="AX16" s="75">
        <v>0</v>
      </c>
      <c r="AY16" s="75">
        <v>0</v>
      </c>
      <c r="AZ16" s="52"/>
      <c r="BA16" s="77">
        <v>0</v>
      </c>
      <c r="BB16" s="77">
        <v>0</v>
      </c>
      <c r="BC16" s="77">
        <v>244789.54875923545</v>
      </c>
      <c r="BD16" s="77">
        <v>0</v>
      </c>
      <c r="BE16" s="43"/>
      <c r="BF16" s="75"/>
      <c r="BG16" s="75"/>
      <c r="BH16" s="75"/>
      <c r="BI16" s="75"/>
      <c r="BJ16" s="75"/>
      <c r="BK16" s="75"/>
      <c r="BL16" s="75"/>
      <c r="BM16" s="43"/>
      <c r="BN16" s="43"/>
      <c r="BO16" s="43"/>
      <c r="BP16" s="43"/>
      <c r="BQ16" s="43"/>
      <c r="BR16" s="43"/>
      <c r="BS16" s="43"/>
      <c r="BT16" s="43"/>
      <c r="BU16" s="43"/>
      <c r="BV16" s="43"/>
      <c r="BW16" s="43"/>
      <c r="BX16" s="43"/>
      <c r="BY16" s="43"/>
      <c r="BZ16" s="43"/>
      <c r="CA16" s="43"/>
      <c r="CB16" s="43"/>
      <c r="CC16" s="43"/>
      <c r="CD16" s="43"/>
      <c r="CE16" s="43"/>
    </row>
    <row r="17" spans="1:83" ht="13">
      <c r="A17" s="448">
        <v>1.0201646090534979</v>
      </c>
      <c r="B17" s="391">
        <v>180000</v>
      </c>
      <c r="C17" s="391">
        <v>54</v>
      </c>
      <c r="D17" s="391">
        <v>9916</v>
      </c>
      <c r="E17" s="67">
        <v>3.1652989449003517</v>
      </c>
      <c r="F17" s="68">
        <v>22.684642438452521</v>
      </c>
      <c r="G17" s="68">
        <v>4.3047813510294368</v>
      </c>
      <c r="H17" s="69">
        <v>50.568157131097408</v>
      </c>
      <c r="I17" s="70">
        <v>1.3331103845039525</v>
      </c>
      <c r="J17" s="71">
        <v>183629.62962962966</v>
      </c>
      <c r="K17" s="72">
        <v>1.3599920342326333</v>
      </c>
      <c r="L17" s="81">
        <v>1.0149194285317797E-2</v>
      </c>
      <c r="M17" s="80">
        <v>2.7795436776396278</v>
      </c>
      <c r="N17" s="73">
        <v>21.817116060961276</v>
      </c>
      <c r="O17" s="51">
        <v>20.668229777256752</v>
      </c>
      <c r="P17" s="74">
        <v>0</v>
      </c>
      <c r="Q17" s="75">
        <v>0</v>
      </c>
      <c r="R17" s="75">
        <v>0</v>
      </c>
      <c r="S17" s="75">
        <v>0</v>
      </c>
      <c r="T17" s="75">
        <v>0</v>
      </c>
      <c r="U17" s="75">
        <v>0</v>
      </c>
      <c r="V17" s="75">
        <v>0</v>
      </c>
      <c r="W17" s="74">
        <v>0</v>
      </c>
      <c r="X17" s="75">
        <v>0</v>
      </c>
      <c r="Y17" s="75">
        <v>0</v>
      </c>
      <c r="Z17" s="75">
        <v>0</v>
      </c>
      <c r="AA17" s="75">
        <v>0</v>
      </c>
      <c r="AB17" s="75">
        <v>0</v>
      </c>
      <c r="AC17" s="76">
        <v>58.874715221127317</v>
      </c>
      <c r="AD17" s="75">
        <v>0</v>
      </c>
      <c r="AE17" s="75">
        <v>0</v>
      </c>
      <c r="AF17" s="75">
        <v>0</v>
      </c>
      <c r="AG17" s="75">
        <v>0</v>
      </c>
      <c r="AH17" s="75">
        <v>0</v>
      </c>
      <c r="AI17" s="75">
        <v>0</v>
      </c>
      <c r="AJ17" s="73">
        <v>31.025117420231407</v>
      </c>
      <c r="AK17" s="75">
        <v>0</v>
      </c>
      <c r="AL17" s="75">
        <v>0</v>
      </c>
      <c r="AM17" s="75">
        <v>0</v>
      </c>
      <c r="AN17" s="75">
        <v>0</v>
      </c>
      <c r="AO17" s="75">
        <v>0</v>
      </c>
      <c r="AP17" s="75">
        <v>0</v>
      </c>
      <c r="AQ17" s="73">
        <v>75.010748281732177</v>
      </c>
      <c r="AR17" s="51">
        <v>24.351109603088734</v>
      </c>
      <c r="AS17" s="75">
        <v>0</v>
      </c>
      <c r="AT17" s="75">
        <v>0</v>
      </c>
      <c r="AU17" s="75">
        <v>0</v>
      </c>
      <c r="AV17" s="75">
        <v>0</v>
      </c>
      <c r="AW17" s="75">
        <v>0</v>
      </c>
      <c r="AX17" s="75">
        <v>0</v>
      </c>
      <c r="AY17" s="75">
        <v>0</v>
      </c>
      <c r="AZ17" s="52"/>
      <c r="BA17" s="77">
        <v>0</v>
      </c>
      <c r="BB17" s="77">
        <v>0</v>
      </c>
      <c r="BC17" s="77">
        <v>0</v>
      </c>
      <c r="BD17" s="77">
        <v>0</v>
      </c>
      <c r="BE17" s="43"/>
      <c r="BF17" s="75"/>
      <c r="BG17" s="75"/>
      <c r="BH17" s="75"/>
      <c r="BI17" s="75"/>
      <c r="BJ17" s="75"/>
      <c r="BK17" s="75"/>
      <c r="BL17" s="75"/>
      <c r="BM17" s="43"/>
      <c r="BN17" s="43"/>
      <c r="BO17" s="43"/>
      <c r="BP17" s="43"/>
      <c r="BQ17" s="43"/>
      <c r="BR17" s="43"/>
      <c r="BS17" s="43"/>
      <c r="BT17" s="43"/>
      <c r="BU17" s="43"/>
      <c r="BV17" s="43"/>
      <c r="BW17" s="43"/>
      <c r="BX17" s="43"/>
      <c r="BY17" s="43"/>
      <c r="BZ17" s="43"/>
      <c r="CA17" s="43"/>
      <c r="CB17" s="43"/>
      <c r="CC17" s="43"/>
      <c r="CD17" s="43"/>
      <c r="CE17" s="43"/>
    </row>
    <row r="18" spans="1:83" ht="13">
      <c r="A18" s="448">
        <v>1.0234295415959254</v>
      </c>
      <c r="B18" s="391">
        <v>190000</v>
      </c>
      <c r="C18" s="391">
        <v>31</v>
      </c>
      <c r="D18" s="391">
        <v>6028</v>
      </c>
      <c r="E18" s="67">
        <v>1.8171160609613131</v>
      </c>
      <c r="F18" s="68">
        <v>19.519343493552171</v>
      </c>
      <c r="G18" s="68">
        <v>2.6169041936270112</v>
      </c>
      <c r="H18" s="69">
        <v>46.263375780067975</v>
      </c>
      <c r="I18" s="70">
        <v>1.4071720725319499</v>
      </c>
      <c r="J18" s="71">
        <v>194451.61290322582</v>
      </c>
      <c r="K18" s="72">
        <v>1.4401414691379617</v>
      </c>
      <c r="L18" s="81">
        <v>4.0614474079869733E-3</v>
      </c>
      <c r="M18" s="80">
        <v>1.9050340550809137</v>
      </c>
      <c r="N18" s="73">
        <v>19.320046893317762</v>
      </c>
      <c r="O18" s="51">
        <v>18.511137162954281</v>
      </c>
      <c r="P18" s="74">
        <v>0</v>
      </c>
      <c r="Q18" s="75">
        <v>0</v>
      </c>
      <c r="R18" s="75">
        <v>0</v>
      </c>
      <c r="S18" s="75">
        <v>0</v>
      </c>
      <c r="T18" s="75">
        <v>0</v>
      </c>
      <c r="U18" s="75">
        <v>0</v>
      </c>
      <c r="V18" s="75">
        <v>0</v>
      </c>
      <c r="W18" s="74">
        <v>0</v>
      </c>
      <c r="X18" s="75">
        <v>0</v>
      </c>
      <c r="Y18" s="75">
        <v>0</v>
      </c>
      <c r="Z18" s="75">
        <v>0</v>
      </c>
      <c r="AA18" s="75">
        <v>0</v>
      </c>
      <c r="AB18" s="75">
        <v>0</v>
      </c>
      <c r="AC18" s="76">
        <v>27.557617791372763</v>
      </c>
      <c r="AD18" s="75">
        <v>0</v>
      </c>
      <c r="AE18" s="75">
        <v>0</v>
      </c>
      <c r="AF18" s="75">
        <v>0</v>
      </c>
      <c r="AG18" s="75">
        <v>0</v>
      </c>
      <c r="AH18" s="75">
        <v>0</v>
      </c>
      <c r="AI18" s="75">
        <v>0</v>
      </c>
      <c r="AJ18" s="73">
        <v>21.844215326489316</v>
      </c>
      <c r="AK18" s="75">
        <v>0</v>
      </c>
      <c r="AL18" s="75">
        <v>0</v>
      </c>
      <c r="AM18" s="75">
        <v>0</v>
      </c>
      <c r="AN18" s="75">
        <v>0</v>
      </c>
      <c r="AO18" s="75">
        <v>0</v>
      </c>
      <c r="AP18" s="75">
        <v>0</v>
      </c>
      <c r="AQ18" s="73">
        <v>30.580066194297448</v>
      </c>
      <c r="AR18" s="51">
        <v>19.685194044220069</v>
      </c>
      <c r="AS18" s="75">
        <v>0</v>
      </c>
      <c r="AT18" s="75">
        <v>0</v>
      </c>
      <c r="AU18" s="75">
        <v>0</v>
      </c>
      <c r="AV18" s="75">
        <v>0</v>
      </c>
      <c r="AW18" s="75">
        <v>0</v>
      </c>
      <c r="AX18" s="75">
        <v>0</v>
      </c>
      <c r="AY18" s="75">
        <v>0</v>
      </c>
      <c r="AZ18" s="52"/>
      <c r="BA18" s="77">
        <v>0</v>
      </c>
      <c r="BB18" s="77">
        <v>0</v>
      </c>
      <c r="BC18" s="77">
        <v>0</v>
      </c>
      <c r="BD18" s="77">
        <v>0</v>
      </c>
      <c r="BE18" s="43"/>
      <c r="BF18" s="75"/>
      <c r="BG18" s="75"/>
      <c r="BH18" s="75"/>
      <c r="BI18" s="75"/>
      <c r="BJ18" s="75"/>
      <c r="BK18" s="75"/>
      <c r="BL18" s="75"/>
      <c r="BM18" s="43"/>
      <c r="BN18" s="43"/>
      <c r="BO18" s="43"/>
      <c r="BP18" s="43"/>
      <c r="BQ18" s="43"/>
      <c r="BR18" s="43"/>
      <c r="BS18" s="43"/>
      <c r="BT18" s="43"/>
      <c r="BU18" s="43"/>
      <c r="BV18" s="43"/>
      <c r="BW18" s="43"/>
      <c r="BX18" s="43"/>
      <c r="BY18" s="43"/>
      <c r="BZ18" s="43"/>
      <c r="CA18" s="43"/>
      <c r="CB18" s="43"/>
      <c r="CC18" s="43"/>
      <c r="CD18" s="43"/>
      <c r="CE18" s="43"/>
    </row>
    <row r="19" spans="1:83" ht="13">
      <c r="A19" s="448">
        <v>1.0170312500000001</v>
      </c>
      <c r="B19" s="391">
        <v>200000</v>
      </c>
      <c r="C19" s="391">
        <v>32</v>
      </c>
      <c r="D19" s="391">
        <v>6509</v>
      </c>
      <c r="E19" s="67">
        <v>1.8757327080890973</v>
      </c>
      <c r="F19" s="68">
        <v>17.702227432590856</v>
      </c>
      <c r="G19" s="68">
        <v>2.8257182143859021</v>
      </c>
      <c r="H19" s="69">
        <v>43.64647158644096</v>
      </c>
      <c r="I19" s="70">
        <v>1.4812337605599473</v>
      </c>
      <c r="J19" s="71">
        <v>203406.25000000003</v>
      </c>
      <c r="K19" s="72">
        <v>1.5064610230444841</v>
      </c>
      <c r="L19" s="81">
        <v>1.1803581529461704E-2</v>
      </c>
      <c r="M19" s="80">
        <v>2.2956483193526145</v>
      </c>
      <c r="N19" s="73">
        <v>17.104337631887422</v>
      </c>
      <c r="O19" s="51">
        <v>16.465416178194616</v>
      </c>
      <c r="P19" s="74">
        <v>0</v>
      </c>
      <c r="Q19" s="75">
        <v>0</v>
      </c>
      <c r="R19" s="75">
        <v>0</v>
      </c>
      <c r="S19" s="75">
        <v>0</v>
      </c>
      <c r="T19" s="75">
        <v>0</v>
      </c>
      <c r="U19" s="75">
        <v>0</v>
      </c>
      <c r="V19" s="75">
        <v>0</v>
      </c>
      <c r="W19" s="74">
        <v>0</v>
      </c>
      <c r="X19" s="75">
        <v>0</v>
      </c>
      <c r="Y19" s="75">
        <v>0</v>
      </c>
      <c r="Z19" s="75">
        <v>0</v>
      </c>
      <c r="AA19" s="75">
        <v>0</v>
      </c>
      <c r="AB19" s="75">
        <v>0</v>
      </c>
      <c r="AC19" s="76">
        <v>37.176699398891031</v>
      </c>
      <c r="AD19" s="75">
        <v>0</v>
      </c>
      <c r="AE19" s="75">
        <v>0</v>
      </c>
      <c r="AF19" s="75">
        <v>0</v>
      </c>
      <c r="AG19" s="75">
        <v>0</v>
      </c>
      <c r="AH19" s="75">
        <v>0</v>
      </c>
      <c r="AI19" s="75">
        <v>0</v>
      </c>
      <c r="AJ19" s="73">
        <v>17.253764279618508</v>
      </c>
      <c r="AK19" s="75">
        <v>0</v>
      </c>
      <c r="AL19" s="75">
        <v>0</v>
      </c>
      <c r="AM19" s="75">
        <v>0</v>
      </c>
      <c r="AN19" s="75">
        <v>0</v>
      </c>
      <c r="AO19" s="75">
        <v>0</v>
      </c>
      <c r="AP19" s="75">
        <v>0</v>
      </c>
      <c r="AQ19" s="73">
        <v>49.02677233228728</v>
      </c>
      <c r="AR19" s="51">
        <v>13.083423150421689</v>
      </c>
      <c r="AS19" s="75">
        <v>0</v>
      </c>
      <c r="AT19" s="75">
        <v>0</v>
      </c>
      <c r="AU19" s="75">
        <v>0</v>
      </c>
      <c r="AV19" s="75">
        <v>0</v>
      </c>
      <c r="AW19" s="75">
        <v>0</v>
      </c>
      <c r="AX19" s="75">
        <v>0</v>
      </c>
      <c r="AY19" s="75">
        <v>0</v>
      </c>
      <c r="AZ19" s="52"/>
      <c r="BA19" s="77">
        <v>0</v>
      </c>
      <c r="BB19" s="77">
        <v>0</v>
      </c>
      <c r="BC19" s="77">
        <v>0</v>
      </c>
      <c r="BD19" s="77">
        <v>0</v>
      </c>
      <c r="BE19" s="43"/>
      <c r="BF19" s="75"/>
      <c r="BG19" s="75"/>
      <c r="BH19" s="75"/>
      <c r="BI19" s="75"/>
      <c r="BJ19" s="75"/>
      <c r="BK19" s="75"/>
      <c r="BL19" s="75"/>
      <c r="BM19" s="43"/>
      <c r="BN19" s="43"/>
      <c r="BO19" s="43"/>
      <c r="BP19" s="43"/>
      <c r="BQ19" s="43"/>
      <c r="BR19" s="43"/>
      <c r="BS19" s="43"/>
      <c r="BT19" s="43"/>
      <c r="BU19" s="43"/>
      <c r="BV19" s="43"/>
      <c r="BW19" s="43"/>
      <c r="BX19" s="43"/>
      <c r="BY19" s="43"/>
      <c r="BZ19" s="43"/>
      <c r="CA19" s="43"/>
      <c r="CB19" s="43"/>
      <c r="CC19" s="43"/>
      <c r="CD19" s="43"/>
      <c r="CE19" s="43"/>
    </row>
    <row r="20" spans="1:83" ht="13">
      <c r="A20" s="448">
        <v>1.0214285714285714</v>
      </c>
      <c r="B20" s="391">
        <v>210000</v>
      </c>
      <c r="C20" s="391">
        <v>30</v>
      </c>
      <c r="D20" s="391">
        <v>6435</v>
      </c>
      <c r="E20" s="67">
        <v>1.7584994138335288</v>
      </c>
      <c r="F20" s="68">
        <v>15.82649472450176</v>
      </c>
      <c r="G20" s="68">
        <v>2.7935929804229955</v>
      </c>
      <c r="H20" s="69">
        <v>40.820753372055059</v>
      </c>
      <c r="I20" s="70">
        <v>1.5552954485879447</v>
      </c>
      <c r="J20" s="71">
        <v>214499.99999999997</v>
      </c>
      <c r="K20" s="72">
        <v>1.5886232082005434</v>
      </c>
      <c r="L20" s="81">
        <v>3.703084401400103E-3</v>
      </c>
      <c r="M20" s="80">
        <v>2.5318786773588022</v>
      </c>
      <c r="N20" s="73">
        <v>15.650644783118441</v>
      </c>
      <c r="O20" s="51">
        <v>14.859320046893316</v>
      </c>
      <c r="P20" s="74">
        <v>0</v>
      </c>
      <c r="Q20" s="75">
        <v>0</v>
      </c>
      <c r="R20" s="75">
        <v>0</v>
      </c>
      <c r="S20" s="75">
        <v>0</v>
      </c>
      <c r="T20" s="75">
        <v>0</v>
      </c>
      <c r="U20" s="75">
        <v>0</v>
      </c>
      <c r="V20" s="75">
        <v>0</v>
      </c>
      <c r="W20" s="74">
        <v>0</v>
      </c>
      <c r="X20" s="75">
        <v>0</v>
      </c>
      <c r="Y20" s="75">
        <v>0</v>
      </c>
      <c r="Z20" s="75">
        <v>0</v>
      </c>
      <c r="AA20" s="75">
        <v>0</v>
      </c>
      <c r="AB20" s="75">
        <v>0</v>
      </c>
      <c r="AC20" s="76">
        <v>26.381902568223836</v>
      </c>
      <c r="AD20" s="75">
        <v>0</v>
      </c>
      <c r="AE20" s="75">
        <v>0</v>
      </c>
      <c r="AF20" s="75">
        <v>0</v>
      </c>
      <c r="AG20" s="75">
        <v>0</v>
      </c>
      <c r="AH20" s="75">
        <v>0</v>
      </c>
      <c r="AI20" s="75">
        <v>0</v>
      </c>
      <c r="AJ20" s="73">
        <v>21.369341080261151</v>
      </c>
      <c r="AK20" s="75">
        <v>0</v>
      </c>
      <c r="AL20" s="75">
        <v>0</v>
      </c>
      <c r="AM20" s="75">
        <v>0</v>
      </c>
      <c r="AN20" s="75">
        <v>0</v>
      </c>
      <c r="AO20" s="75">
        <v>0</v>
      </c>
      <c r="AP20" s="75">
        <v>0</v>
      </c>
      <c r="AQ20" s="73">
        <v>29.020092825046301</v>
      </c>
      <c r="AR20" s="51">
        <v>19.426673709328259</v>
      </c>
      <c r="AS20" s="75">
        <v>0</v>
      </c>
      <c r="AT20" s="75">
        <v>0</v>
      </c>
      <c r="AU20" s="75">
        <v>0</v>
      </c>
      <c r="AV20" s="75">
        <v>0</v>
      </c>
      <c r="AW20" s="75">
        <v>0</v>
      </c>
      <c r="AX20" s="75">
        <v>0</v>
      </c>
      <c r="AY20" s="75">
        <v>0</v>
      </c>
      <c r="AZ20" s="52"/>
      <c r="BA20" s="77">
        <v>0</v>
      </c>
      <c r="BB20" s="77">
        <v>0</v>
      </c>
      <c r="BC20" s="77">
        <v>0</v>
      </c>
      <c r="BD20" s="77">
        <v>0</v>
      </c>
      <c r="BE20" s="43"/>
      <c r="BF20" s="75"/>
      <c r="BG20" s="75"/>
      <c r="BH20" s="75"/>
      <c r="BI20" s="75"/>
      <c r="BJ20" s="75"/>
      <c r="BK20" s="75"/>
      <c r="BL20" s="75"/>
      <c r="BM20" s="43"/>
      <c r="BN20" s="43"/>
      <c r="BO20" s="43"/>
      <c r="BP20" s="43"/>
      <c r="BQ20" s="43"/>
      <c r="BR20" s="43"/>
      <c r="BS20" s="43"/>
      <c r="BT20" s="43"/>
      <c r="BU20" s="43"/>
      <c r="BV20" s="43"/>
      <c r="BW20" s="43"/>
      <c r="BX20" s="43"/>
      <c r="BY20" s="43"/>
      <c r="BZ20" s="43"/>
      <c r="CA20" s="43"/>
      <c r="CB20" s="43"/>
      <c r="CC20" s="43"/>
      <c r="CD20" s="43"/>
      <c r="CE20" s="43"/>
    </row>
    <row r="21" spans="1:83" ht="13">
      <c r="A21" s="448">
        <v>1.019090909090909</v>
      </c>
      <c r="B21" s="391">
        <v>220000</v>
      </c>
      <c r="C21" s="157">
        <v>20</v>
      </c>
      <c r="D21" s="157">
        <v>4484</v>
      </c>
      <c r="E21" s="67">
        <v>1.1723329425556859</v>
      </c>
      <c r="F21" s="68">
        <v>14.067995310668231</v>
      </c>
      <c r="G21" s="68">
        <v>1.9466155282388053</v>
      </c>
      <c r="H21" s="69">
        <v>38.027160391632066</v>
      </c>
      <c r="I21" s="70">
        <v>1.6293571366159421</v>
      </c>
      <c r="J21" s="71">
        <v>224200</v>
      </c>
      <c r="K21" s="72">
        <v>1.660463045587701</v>
      </c>
      <c r="L21" s="81">
        <v>5.9249350422396763E-3</v>
      </c>
      <c r="M21" s="80">
        <v>1.9574336754583632</v>
      </c>
      <c r="N21" s="73">
        <v>13.880422039859281</v>
      </c>
      <c r="O21" s="51">
        <v>13.388042203985933</v>
      </c>
      <c r="P21" s="74">
        <v>0</v>
      </c>
      <c r="Q21" s="75">
        <v>0</v>
      </c>
      <c r="R21" s="75">
        <v>0</v>
      </c>
      <c r="S21" s="75">
        <v>0</v>
      </c>
      <c r="T21" s="75">
        <v>0</v>
      </c>
      <c r="U21" s="75">
        <v>0</v>
      </c>
      <c r="V21" s="75">
        <v>0</v>
      </c>
      <c r="W21" s="74">
        <v>0</v>
      </c>
      <c r="X21" s="75">
        <v>0</v>
      </c>
      <c r="Y21" s="75">
        <v>0</v>
      </c>
      <c r="Z21" s="75">
        <v>0</v>
      </c>
      <c r="AA21" s="75">
        <v>0</v>
      </c>
      <c r="AB21" s="75">
        <v>0</v>
      </c>
      <c r="AC21" s="76">
        <v>18.84421612015981</v>
      </c>
      <c r="AD21" s="75">
        <v>0</v>
      </c>
      <c r="AE21" s="75">
        <v>0</v>
      </c>
      <c r="AF21" s="75">
        <v>0</v>
      </c>
      <c r="AG21" s="75">
        <v>0</v>
      </c>
      <c r="AH21" s="75">
        <v>0</v>
      </c>
      <c r="AI21" s="75">
        <v>0</v>
      </c>
      <c r="AJ21" s="73">
        <v>13.296478894384766</v>
      </c>
      <c r="AK21" s="75">
        <v>0</v>
      </c>
      <c r="AL21" s="75">
        <v>0</v>
      </c>
      <c r="AM21" s="75">
        <v>0</v>
      </c>
      <c r="AN21" s="75">
        <v>0</v>
      </c>
      <c r="AO21" s="75">
        <v>0</v>
      </c>
      <c r="AP21" s="75">
        <v>0</v>
      </c>
      <c r="AQ21" s="73">
        <v>21.859290699385379</v>
      </c>
      <c r="AR21" s="51">
        <v>11.46248180550411</v>
      </c>
      <c r="AS21" s="75">
        <v>0</v>
      </c>
      <c r="AT21" s="75">
        <v>0</v>
      </c>
      <c r="AU21" s="75">
        <v>0</v>
      </c>
      <c r="AV21" s="75">
        <v>0</v>
      </c>
      <c r="AW21" s="75">
        <v>0</v>
      </c>
      <c r="AX21" s="75">
        <v>0</v>
      </c>
      <c r="AY21" s="75">
        <v>0</v>
      </c>
      <c r="AZ21" s="52"/>
      <c r="BA21" s="77">
        <v>0</v>
      </c>
      <c r="BB21" s="77">
        <v>0</v>
      </c>
      <c r="BC21" s="77">
        <v>0</v>
      </c>
      <c r="BD21" s="77">
        <v>0</v>
      </c>
      <c r="BE21" s="43"/>
      <c r="BF21" s="75"/>
      <c r="BG21" s="75"/>
      <c r="BH21" s="75"/>
      <c r="BI21" s="75"/>
      <c r="BJ21" s="75"/>
      <c r="BK21" s="75"/>
      <c r="BL21" s="75"/>
      <c r="BM21" s="43"/>
      <c r="BN21" s="43"/>
      <c r="BO21" s="43"/>
      <c r="BP21" s="43"/>
      <c r="BQ21" s="43"/>
      <c r="BR21" s="43"/>
      <c r="BS21" s="43"/>
      <c r="BT21" s="43"/>
      <c r="BU21" s="43"/>
      <c r="BV21" s="43"/>
      <c r="BW21" s="43"/>
      <c r="BX21" s="43"/>
      <c r="BY21" s="43"/>
      <c r="BZ21" s="43"/>
      <c r="CA21" s="43"/>
      <c r="CB21" s="43"/>
      <c r="CC21" s="43"/>
      <c r="CD21" s="43"/>
      <c r="CE21" s="43"/>
    </row>
    <row r="22" spans="1:83" ht="13">
      <c r="A22" s="448">
        <v>1.0127717391304347</v>
      </c>
      <c r="B22" s="391">
        <v>230000</v>
      </c>
      <c r="C22" s="391">
        <v>16</v>
      </c>
      <c r="D22" s="391">
        <v>3727</v>
      </c>
      <c r="E22" s="67">
        <v>0.93786635404454866</v>
      </c>
      <c r="F22" s="68">
        <v>12.895662368112545</v>
      </c>
      <c r="G22" s="68">
        <v>1.6179830672939401</v>
      </c>
      <c r="H22" s="69">
        <v>36.080544863393257</v>
      </c>
      <c r="I22" s="70">
        <v>1.7034188246439395</v>
      </c>
      <c r="J22" s="71">
        <v>232937.5</v>
      </c>
      <c r="K22" s="72">
        <v>1.7251744455021636</v>
      </c>
      <c r="L22" s="81">
        <v>1.5275223155774675E-2</v>
      </c>
      <c r="M22" s="80">
        <v>1.77415969433215</v>
      </c>
      <c r="N22" s="73">
        <v>12.508792497069201</v>
      </c>
      <c r="O22" s="51">
        <v>12.233294255568582</v>
      </c>
      <c r="P22" s="74">
        <v>0</v>
      </c>
      <c r="Q22" s="75">
        <v>0</v>
      </c>
      <c r="R22" s="75">
        <v>0</v>
      </c>
      <c r="S22" s="75">
        <v>0</v>
      </c>
      <c r="T22" s="75">
        <v>0</v>
      </c>
      <c r="U22" s="75">
        <v>0</v>
      </c>
      <c r="V22" s="75">
        <v>0</v>
      </c>
      <c r="W22" s="74">
        <v>0</v>
      </c>
      <c r="X22" s="75">
        <v>0</v>
      </c>
      <c r="Y22" s="75">
        <v>0</v>
      </c>
      <c r="Z22" s="75">
        <v>0</v>
      </c>
      <c r="AA22" s="75">
        <v>0</v>
      </c>
      <c r="AB22" s="75">
        <v>0</v>
      </c>
      <c r="AC22" s="76">
        <v>21.554575715314812</v>
      </c>
      <c r="AD22" s="75">
        <v>0</v>
      </c>
      <c r="AE22" s="75">
        <v>0</v>
      </c>
      <c r="AF22" s="75">
        <v>0</v>
      </c>
      <c r="AG22" s="75">
        <v>0</v>
      </c>
      <c r="AH22" s="75">
        <v>0</v>
      </c>
      <c r="AI22" s="75">
        <v>0</v>
      </c>
      <c r="AJ22" s="73">
        <v>7.4396965242390598</v>
      </c>
      <c r="AK22" s="75">
        <v>0</v>
      </c>
      <c r="AL22" s="75">
        <v>0</v>
      </c>
      <c r="AM22" s="75">
        <v>0</v>
      </c>
      <c r="AN22" s="75">
        <v>0</v>
      </c>
      <c r="AO22" s="75">
        <v>0</v>
      </c>
      <c r="AP22" s="75">
        <v>0</v>
      </c>
      <c r="AQ22" s="73">
        <v>30.445838197882235</v>
      </c>
      <c r="AR22" s="51">
        <v>5.2670417870718902</v>
      </c>
      <c r="AS22" s="75">
        <v>0</v>
      </c>
      <c r="AT22" s="75">
        <v>0</v>
      </c>
      <c r="AU22" s="75">
        <v>0</v>
      </c>
      <c r="AV22" s="75">
        <v>0</v>
      </c>
      <c r="AW22" s="75">
        <v>0</v>
      </c>
      <c r="AX22" s="75">
        <v>0</v>
      </c>
      <c r="AY22" s="75">
        <v>0</v>
      </c>
      <c r="AZ22" s="52"/>
      <c r="BA22" s="77">
        <v>0</v>
      </c>
      <c r="BB22" s="77">
        <v>0</v>
      </c>
      <c r="BC22" s="77">
        <v>0</v>
      </c>
      <c r="BD22" s="77">
        <v>0</v>
      </c>
      <c r="BE22" s="43"/>
      <c r="BF22" s="75"/>
      <c r="BG22" s="75"/>
      <c r="BH22" s="75"/>
      <c r="BI22" s="75"/>
      <c r="BJ22" s="75"/>
      <c r="BK22" s="75"/>
      <c r="BL22" s="75"/>
      <c r="BM22" s="43"/>
      <c r="BN22" s="43"/>
      <c r="BO22" s="43"/>
      <c r="BP22" s="43"/>
      <c r="BQ22" s="43"/>
      <c r="BR22" s="43"/>
      <c r="BS22" s="43"/>
      <c r="BT22" s="43"/>
      <c r="BU22" s="43"/>
      <c r="BV22" s="43"/>
      <c r="BW22" s="43"/>
      <c r="BX22" s="43"/>
      <c r="BY22" s="43"/>
      <c r="BZ22" s="43"/>
      <c r="CA22" s="43"/>
      <c r="CB22" s="43"/>
      <c r="CC22" s="43"/>
      <c r="CD22" s="43"/>
      <c r="CE22" s="43"/>
    </row>
    <row r="23" spans="1:83" ht="13">
      <c r="A23" s="448">
        <v>1.0176587301587301</v>
      </c>
      <c r="B23" s="391">
        <v>240000</v>
      </c>
      <c r="C23" s="391">
        <v>21</v>
      </c>
      <c r="D23" s="391">
        <v>5129</v>
      </c>
      <c r="E23" s="67">
        <v>1.2309495896834701</v>
      </c>
      <c r="F23" s="68">
        <v>11.957796014067997</v>
      </c>
      <c r="G23" s="68">
        <v>2.2266260134560287</v>
      </c>
      <c r="H23" s="69">
        <v>34.462561796099315</v>
      </c>
      <c r="I23" s="70">
        <v>1.7774805126719369</v>
      </c>
      <c r="J23" s="71">
        <v>244238.09523809524</v>
      </c>
      <c r="K23" s="72">
        <v>1.8088685614076119</v>
      </c>
      <c r="L23" s="81">
        <v>5.6427952783235646E-3</v>
      </c>
      <c r="M23" s="80">
        <v>2.6611595606602174</v>
      </c>
      <c r="N23" s="73">
        <v>11.770222743259087</v>
      </c>
      <c r="O23" s="51">
        <v>11.248534583821806</v>
      </c>
      <c r="P23" s="74">
        <v>0</v>
      </c>
      <c r="Q23" s="75">
        <v>0</v>
      </c>
      <c r="R23" s="75">
        <v>0</v>
      </c>
      <c r="S23" s="75">
        <v>0</v>
      </c>
      <c r="T23" s="75">
        <v>0</v>
      </c>
      <c r="U23" s="75">
        <v>0</v>
      </c>
      <c r="V23" s="75">
        <v>0</v>
      </c>
      <c r="W23" s="74">
        <v>0</v>
      </c>
      <c r="X23" s="75">
        <v>0</v>
      </c>
      <c r="Y23" s="75">
        <v>0</v>
      </c>
      <c r="Z23" s="75">
        <v>0</v>
      </c>
      <c r="AA23" s="75">
        <v>0</v>
      </c>
      <c r="AB23" s="75">
        <v>0</v>
      </c>
      <c r="AC23" s="76">
        <v>19.608571403235999</v>
      </c>
      <c r="AD23" s="75">
        <v>0</v>
      </c>
      <c r="AE23" s="75">
        <v>0</v>
      </c>
      <c r="AF23" s="75">
        <v>0</v>
      </c>
      <c r="AG23" s="75">
        <v>0</v>
      </c>
      <c r="AH23" s="75">
        <v>0</v>
      </c>
      <c r="AI23" s="75">
        <v>0</v>
      </c>
      <c r="AJ23" s="73">
        <v>14.087935971431532</v>
      </c>
      <c r="AK23" s="75">
        <v>0</v>
      </c>
      <c r="AL23" s="75">
        <v>0</v>
      </c>
      <c r="AM23" s="75">
        <v>0</v>
      </c>
      <c r="AN23" s="75">
        <v>0</v>
      </c>
      <c r="AO23" s="75">
        <v>0</v>
      </c>
      <c r="AP23" s="75">
        <v>0</v>
      </c>
      <c r="AQ23" s="73">
        <v>22.596544188490991</v>
      </c>
      <c r="AR23" s="51">
        <v>12.225068404961254</v>
      </c>
      <c r="AS23" s="75">
        <v>0</v>
      </c>
      <c r="AT23" s="75">
        <v>0</v>
      </c>
      <c r="AU23" s="75">
        <v>0</v>
      </c>
      <c r="AV23" s="75">
        <v>0</v>
      </c>
      <c r="AW23" s="75">
        <v>0</v>
      </c>
      <c r="AX23" s="75">
        <v>0</v>
      </c>
      <c r="AY23" s="75">
        <v>0</v>
      </c>
      <c r="AZ23" s="52"/>
      <c r="BA23" s="77">
        <v>0</v>
      </c>
      <c r="BB23" s="77">
        <v>0</v>
      </c>
      <c r="BC23" s="77">
        <v>0</v>
      </c>
      <c r="BD23" s="77">
        <v>0</v>
      </c>
      <c r="BE23" s="43"/>
      <c r="BF23" s="75"/>
      <c r="BG23" s="75"/>
      <c r="BH23" s="75"/>
      <c r="BI23" s="75"/>
      <c r="BJ23" s="75"/>
      <c r="BK23" s="75"/>
      <c r="BL23" s="75"/>
      <c r="BM23" s="43"/>
      <c r="BN23" s="43"/>
      <c r="BO23" s="43"/>
      <c r="BP23" s="43"/>
      <c r="BQ23" s="43"/>
      <c r="BR23" s="43"/>
      <c r="BS23" s="43"/>
      <c r="BT23" s="43"/>
      <c r="BU23" s="43"/>
      <c r="BV23" s="43"/>
      <c r="BW23" s="43"/>
      <c r="BX23" s="43"/>
      <c r="BY23" s="43"/>
      <c r="BZ23" s="43"/>
      <c r="CA23" s="43"/>
      <c r="CB23" s="43"/>
      <c r="CC23" s="43"/>
      <c r="CD23" s="43"/>
      <c r="CE23" s="43"/>
    </row>
    <row r="24" spans="1:83" ht="13">
      <c r="A24" s="448">
        <v>1.01328</v>
      </c>
      <c r="B24" s="391">
        <v>250000</v>
      </c>
      <c r="C24" s="391">
        <v>25</v>
      </c>
      <c r="D24" s="391">
        <v>6333</v>
      </c>
      <c r="E24" s="67">
        <v>1.4654161781946073</v>
      </c>
      <c r="F24" s="68">
        <v>10.726846424384526</v>
      </c>
      <c r="G24" s="68">
        <v>2.749312252528179</v>
      </c>
      <c r="H24" s="69">
        <v>32.235935782643288</v>
      </c>
      <c r="I24" s="70">
        <v>1.851542200699934</v>
      </c>
      <c r="J24" s="71">
        <v>253320</v>
      </c>
      <c r="K24" s="72">
        <v>1.8761306811252292</v>
      </c>
      <c r="L24" s="81">
        <v>1.2442363588703431E-2</v>
      </c>
      <c r="M24" s="80">
        <v>3.7452434697038322</v>
      </c>
      <c r="N24" s="73">
        <v>10.234466588511111</v>
      </c>
      <c r="O24" s="51">
        <v>9.7479484173505284</v>
      </c>
      <c r="P24" s="74">
        <v>0</v>
      </c>
      <c r="Q24" s="75">
        <v>0</v>
      </c>
      <c r="R24" s="75">
        <v>0</v>
      </c>
      <c r="S24" s="75">
        <v>30.87227690538931</v>
      </c>
      <c r="T24" s="75">
        <v>0</v>
      </c>
      <c r="U24" s="75">
        <v>0</v>
      </c>
      <c r="V24" s="75">
        <v>0</v>
      </c>
      <c r="W24" s="74">
        <v>0</v>
      </c>
      <c r="X24" s="75">
        <v>0</v>
      </c>
      <c r="Y24" s="75">
        <v>0</v>
      </c>
      <c r="Z24" s="75">
        <v>30.890148954467485</v>
      </c>
      <c r="AA24" s="75">
        <v>0</v>
      </c>
      <c r="AB24" s="75">
        <v>0</v>
      </c>
      <c r="AC24" s="76">
        <v>29.798835732180404</v>
      </c>
      <c r="AD24" s="75">
        <v>0</v>
      </c>
      <c r="AE24" s="75">
        <v>0</v>
      </c>
      <c r="AF24" s="75">
        <v>0</v>
      </c>
      <c r="AG24" s="75">
        <v>30.881284418124711</v>
      </c>
      <c r="AH24" s="75">
        <v>0</v>
      </c>
      <c r="AI24" s="75">
        <v>0</v>
      </c>
      <c r="AJ24" s="73">
        <v>13.138187478975432</v>
      </c>
      <c r="AK24" s="75">
        <v>0</v>
      </c>
      <c r="AL24" s="75">
        <v>0</v>
      </c>
      <c r="AM24" s="75">
        <v>0</v>
      </c>
      <c r="AN24" s="75">
        <v>30.888056786837204</v>
      </c>
      <c r="AO24" s="75">
        <v>0</v>
      </c>
      <c r="AP24" s="75">
        <v>0</v>
      </c>
      <c r="AQ24" s="73">
        <v>39.811244538193002</v>
      </c>
      <c r="AR24" s="51">
        <v>9.8339726639037721</v>
      </c>
      <c r="AS24" s="75">
        <v>0</v>
      </c>
      <c r="AT24" s="75">
        <v>0</v>
      </c>
      <c r="AU24" s="75">
        <v>0</v>
      </c>
      <c r="AV24" s="75">
        <v>30.883513822474391</v>
      </c>
      <c r="AW24" s="75">
        <v>0</v>
      </c>
      <c r="AX24" s="75">
        <v>0</v>
      </c>
      <c r="AY24" s="75">
        <v>0</v>
      </c>
      <c r="AZ24" s="52"/>
      <c r="BA24" s="77">
        <v>0</v>
      </c>
      <c r="BB24" s="77">
        <v>0</v>
      </c>
      <c r="BC24" s="77">
        <v>0</v>
      </c>
      <c r="BD24" s="77">
        <v>141739.09568755847</v>
      </c>
      <c r="BE24" s="43"/>
      <c r="BF24" s="75"/>
      <c r="BG24" s="75"/>
      <c r="BH24" s="75"/>
      <c r="BI24" s="75"/>
      <c r="BJ24" s="75"/>
      <c r="BK24" s="75"/>
      <c r="BL24" s="75"/>
      <c r="BM24" s="43"/>
      <c r="BN24" s="43"/>
      <c r="BO24" s="43"/>
      <c r="BP24" s="43"/>
      <c r="BQ24" s="43"/>
      <c r="BR24" s="43"/>
      <c r="BS24" s="43"/>
      <c r="BT24" s="43"/>
      <c r="BU24" s="43"/>
      <c r="BV24" s="43"/>
      <c r="BW24" s="43"/>
      <c r="BX24" s="43"/>
      <c r="BY24" s="43"/>
      <c r="BZ24" s="43"/>
      <c r="CA24" s="43"/>
      <c r="CB24" s="43"/>
      <c r="CC24" s="43"/>
      <c r="CD24" s="43"/>
      <c r="CE24" s="43"/>
    </row>
    <row r="25" spans="1:83" ht="13">
      <c r="A25" s="448">
        <v>1.0169871794871796</v>
      </c>
      <c r="B25" s="391">
        <v>260000</v>
      </c>
      <c r="C25" s="391">
        <v>12</v>
      </c>
      <c r="D25" s="391">
        <v>3173</v>
      </c>
      <c r="E25" s="67">
        <v>0.70339976553341144</v>
      </c>
      <c r="F25" s="68">
        <v>9.2614302461899189</v>
      </c>
      <c r="G25" s="68">
        <v>1.3774779373554258</v>
      </c>
      <c r="H25" s="69">
        <v>29.486623530115107</v>
      </c>
      <c r="I25" s="70">
        <v>1.9256038887279314</v>
      </c>
      <c r="J25" s="71">
        <v>264416.66666666669</v>
      </c>
      <c r="K25" s="72">
        <v>1.9583144676069637</v>
      </c>
      <c r="L25" s="81">
        <v>4.3202651349665278E-3</v>
      </c>
      <c r="M25" s="80">
        <v>2.0929444851282293</v>
      </c>
      <c r="N25" s="73">
        <v>9.1793669402110467</v>
      </c>
      <c r="O25" s="51">
        <v>8.8686987104337653</v>
      </c>
      <c r="P25" s="74">
        <v>0</v>
      </c>
      <c r="Q25" s="75">
        <v>0</v>
      </c>
      <c r="R25" s="75">
        <v>0</v>
      </c>
      <c r="S25" s="75">
        <v>0</v>
      </c>
      <c r="T25" s="75">
        <v>0</v>
      </c>
      <c r="U25" s="75">
        <v>0</v>
      </c>
      <c r="V25" s="75">
        <v>0</v>
      </c>
      <c r="W25" s="74">
        <v>0</v>
      </c>
      <c r="X25" s="75">
        <v>0</v>
      </c>
      <c r="Y25" s="75">
        <v>0</v>
      </c>
      <c r="Z25" s="75">
        <v>0</v>
      </c>
      <c r="AA25" s="75">
        <v>0</v>
      </c>
      <c r="AB25" s="75">
        <v>0</v>
      </c>
      <c r="AC25" s="76">
        <v>10.751869725917565</v>
      </c>
      <c r="AD25" s="75">
        <v>0</v>
      </c>
      <c r="AE25" s="75">
        <v>0</v>
      </c>
      <c r="AF25" s="75">
        <v>0</v>
      </c>
      <c r="AG25" s="75">
        <v>0</v>
      </c>
      <c r="AH25" s="75">
        <v>0</v>
      </c>
      <c r="AI25" s="75">
        <v>0</v>
      </c>
      <c r="AJ25" s="73">
        <v>8.3894450166951735</v>
      </c>
      <c r="AK25" s="75">
        <v>0</v>
      </c>
      <c r="AL25" s="75">
        <v>0</v>
      </c>
      <c r="AM25" s="75">
        <v>0</v>
      </c>
      <c r="AN25" s="75">
        <v>0</v>
      </c>
      <c r="AO25" s="75">
        <v>0</v>
      </c>
      <c r="AP25" s="75">
        <v>0</v>
      </c>
      <c r="AQ25" s="73">
        <v>12.006254527274587</v>
      </c>
      <c r="AR25" s="51">
        <v>7.5129358358464415</v>
      </c>
      <c r="AS25" s="75">
        <v>0</v>
      </c>
      <c r="AT25" s="75">
        <v>0</v>
      </c>
      <c r="AU25" s="75">
        <v>0</v>
      </c>
      <c r="AV25" s="75">
        <v>0</v>
      </c>
      <c r="AW25" s="75">
        <v>0</v>
      </c>
      <c r="AX25" s="75">
        <v>0</v>
      </c>
      <c r="AY25" s="75">
        <v>0</v>
      </c>
      <c r="AZ25" s="52"/>
      <c r="BA25" s="77">
        <v>0</v>
      </c>
      <c r="BB25" s="77">
        <v>0</v>
      </c>
      <c r="BC25" s="77">
        <v>0</v>
      </c>
      <c r="BD25" s="77">
        <v>0</v>
      </c>
      <c r="BE25" s="43"/>
      <c r="BF25" s="75"/>
      <c r="BG25" s="75"/>
      <c r="BH25" s="75"/>
      <c r="BI25" s="75"/>
      <c r="BJ25" s="75"/>
      <c r="BK25" s="75"/>
      <c r="BL25" s="75"/>
      <c r="BM25" s="43"/>
      <c r="BN25" s="43"/>
      <c r="BO25" s="43"/>
      <c r="BP25" s="43"/>
      <c r="BQ25" s="43"/>
      <c r="BR25" s="43"/>
      <c r="BS25" s="43"/>
      <c r="BT25" s="43"/>
      <c r="BU25" s="43"/>
      <c r="BV25" s="43"/>
      <c r="BW25" s="43"/>
      <c r="BX25" s="43"/>
      <c r="BY25" s="43"/>
      <c r="BZ25" s="43"/>
      <c r="CA25" s="43"/>
      <c r="CB25" s="43"/>
      <c r="CC25" s="43"/>
      <c r="CD25" s="43"/>
      <c r="CE25" s="43"/>
    </row>
    <row r="26" spans="1:83" ht="13">
      <c r="A26" s="448">
        <v>1.0105820105820105</v>
      </c>
      <c r="B26" s="391">
        <v>270000</v>
      </c>
      <c r="C26" s="391">
        <v>7</v>
      </c>
      <c r="D26" s="391">
        <v>1910</v>
      </c>
      <c r="E26" s="67">
        <v>0.41031652989449002</v>
      </c>
      <c r="F26" s="68">
        <v>8.5580304806565071</v>
      </c>
      <c r="G26" s="68">
        <v>0.82917833606960711</v>
      </c>
      <c r="H26" s="69">
        <v>28.109145592759681</v>
      </c>
      <c r="I26" s="70">
        <v>1.9996655767559288</v>
      </c>
      <c r="J26" s="71">
        <v>272857.1428571429</v>
      </c>
      <c r="K26" s="72">
        <v>2.0208260590496425</v>
      </c>
      <c r="L26" s="81">
        <v>1.5870361720284887E-2</v>
      </c>
      <c r="M26" s="80">
        <v>1.3510000358228584</v>
      </c>
      <c r="N26" s="73">
        <v>8.382180539273131</v>
      </c>
      <c r="O26" s="51">
        <v>8.264947245017586</v>
      </c>
      <c r="P26" s="74">
        <v>0</v>
      </c>
      <c r="Q26" s="75">
        <v>0</v>
      </c>
      <c r="R26" s="75">
        <v>0</v>
      </c>
      <c r="S26" s="75">
        <v>0</v>
      </c>
      <c r="T26" s="75">
        <v>0</v>
      </c>
      <c r="U26" s="75">
        <v>0</v>
      </c>
      <c r="V26" s="75">
        <v>0</v>
      </c>
      <c r="W26" s="74">
        <v>0</v>
      </c>
      <c r="X26" s="75">
        <v>0</v>
      </c>
      <c r="Y26" s="75">
        <v>0</v>
      </c>
      <c r="Z26" s="75">
        <v>0</v>
      </c>
      <c r="AA26" s="75">
        <v>0</v>
      </c>
      <c r="AB26" s="75">
        <v>0</v>
      </c>
      <c r="AC26" s="76">
        <v>9.6953491938221497</v>
      </c>
      <c r="AD26" s="75">
        <v>0</v>
      </c>
      <c r="AE26" s="75">
        <v>0</v>
      </c>
      <c r="AF26" s="75">
        <v>0</v>
      </c>
      <c r="AG26" s="75">
        <v>0</v>
      </c>
      <c r="AH26" s="75">
        <v>0</v>
      </c>
      <c r="AI26" s="75">
        <v>0</v>
      </c>
      <c r="AJ26" s="73">
        <v>3.1658283081868723</v>
      </c>
      <c r="AK26" s="75">
        <v>0</v>
      </c>
      <c r="AL26" s="75">
        <v>0</v>
      </c>
      <c r="AM26" s="75">
        <v>0</v>
      </c>
      <c r="AN26" s="75">
        <v>0</v>
      </c>
      <c r="AO26" s="75">
        <v>0</v>
      </c>
      <c r="AP26" s="75">
        <v>0</v>
      </c>
      <c r="AQ26" s="73">
        <v>13.850498848317315</v>
      </c>
      <c r="AR26" s="51">
        <v>2.2160798157308172</v>
      </c>
      <c r="AS26" s="75">
        <v>0</v>
      </c>
      <c r="AT26" s="75">
        <v>0</v>
      </c>
      <c r="AU26" s="75">
        <v>0</v>
      </c>
      <c r="AV26" s="75">
        <v>0</v>
      </c>
      <c r="AW26" s="75">
        <v>0</v>
      </c>
      <c r="AX26" s="75">
        <v>0</v>
      </c>
      <c r="AY26" s="75">
        <v>0</v>
      </c>
      <c r="AZ26" s="52"/>
      <c r="BA26" s="77">
        <v>0</v>
      </c>
      <c r="BB26" s="77">
        <v>0</v>
      </c>
      <c r="BC26" s="77">
        <v>0</v>
      </c>
      <c r="BD26" s="77">
        <v>0</v>
      </c>
      <c r="BE26" s="43"/>
      <c r="BF26" s="75"/>
      <c r="BG26" s="75"/>
      <c r="BH26" s="75"/>
      <c r="BI26" s="75"/>
      <c r="BJ26" s="75"/>
      <c r="BK26" s="75"/>
      <c r="BL26" s="75"/>
      <c r="BM26" s="43"/>
      <c r="BN26" s="43"/>
      <c r="BO26" s="43"/>
      <c r="BP26" s="43"/>
      <c r="BQ26" s="43"/>
      <c r="BR26" s="43"/>
      <c r="BS26" s="43"/>
      <c r="BT26" s="43"/>
      <c r="BU26" s="43"/>
      <c r="BV26" s="43"/>
      <c r="BW26" s="43"/>
      <c r="BX26" s="43"/>
      <c r="BY26" s="43"/>
      <c r="BZ26" s="43"/>
      <c r="CA26" s="43"/>
      <c r="CB26" s="43"/>
      <c r="CC26" s="43"/>
      <c r="CD26" s="43"/>
      <c r="CE26" s="43"/>
    </row>
    <row r="27" spans="1:83" ht="13">
      <c r="A27" s="448">
        <v>1.0197619047619046</v>
      </c>
      <c r="B27" s="391">
        <v>280000</v>
      </c>
      <c r="C27" s="391">
        <v>15</v>
      </c>
      <c r="D27" s="391">
        <v>4283</v>
      </c>
      <c r="E27" s="67">
        <v>0.87924970691676441</v>
      </c>
      <c r="F27" s="68">
        <v>8.1477139507620162</v>
      </c>
      <c r="G27" s="68">
        <v>1.8593564467990196</v>
      </c>
      <c r="H27" s="69">
        <v>27.279967256690075</v>
      </c>
      <c r="I27" s="70">
        <v>2.0737272647839262</v>
      </c>
      <c r="J27" s="71">
        <v>285533.33333333331</v>
      </c>
      <c r="K27" s="72">
        <v>2.1147080654927515</v>
      </c>
      <c r="L27" s="81">
        <v>-3.9499566948264508E-3</v>
      </c>
      <c r="M27" s="80">
        <v>3.2541485512602697</v>
      </c>
      <c r="N27" s="73">
        <v>8.24150058616652</v>
      </c>
      <c r="O27" s="51">
        <v>7.7549824150058635</v>
      </c>
      <c r="P27" s="74">
        <v>0</v>
      </c>
      <c r="Q27" s="75">
        <v>0</v>
      </c>
      <c r="R27" s="75">
        <v>0</v>
      </c>
      <c r="S27" s="75">
        <v>0</v>
      </c>
      <c r="T27" s="75">
        <v>0</v>
      </c>
      <c r="U27" s="75">
        <v>0</v>
      </c>
      <c r="V27" s="75">
        <v>0</v>
      </c>
      <c r="W27" s="74">
        <v>0</v>
      </c>
      <c r="X27" s="75">
        <v>0</v>
      </c>
      <c r="Y27" s="75">
        <v>0</v>
      </c>
      <c r="Z27" s="75">
        <v>0</v>
      </c>
      <c r="AA27" s="75">
        <v>0</v>
      </c>
      <c r="AB27" s="75">
        <v>0</v>
      </c>
      <c r="AC27" s="76">
        <v>10.727580863584945</v>
      </c>
      <c r="AD27" s="75">
        <v>0</v>
      </c>
      <c r="AE27" s="75">
        <v>0</v>
      </c>
      <c r="AF27" s="75">
        <v>0</v>
      </c>
      <c r="AG27" s="75">
        <v>0</v>
      </c>
      <c r="AH27" s="75">
        <v>0</v>
      </c>
      <c r="AI27" s="75">
        <v>0</v>
      </c>
      <c r="AJ27" s="73">
        <v>13.13818747897551</v>
      </c>
      <c r="AK27" s="75">
        <v>0</v>
      </c>
      <c r="AL27" s="75">
        <v>0</v>
      </c>
      <c r="AM27" s="75">
        <v>0</v>
      </c>
      <c r="AN27" s="75">
        <v>0</v>
      </c>
      <c r="AO27" s="75">
        <v>0</v>
      </c>
      <c r="AP27" s="75">
        <v>0</v>
      </c>
      <c r="AQ27" s="73">
        <v>9.5833055714691717</v>
      </c>
      <c r="AR27" s="51">
        <v>14.706926282435344</v>
      </c>
      <c r="AS27" s="75">
        <v>0</v>
      </c>
      <c r="AT27" s="75">
        <v>0</v>
      </c>
      <c r="AU27" s="75">
        <v>0</v>
      </c>
      <c r="AV27" s="75">
        <v>0</v>
      </c>
      <c r="AW27" s="75">
        <v>0</v>
      </c>
      <c r="AX27" s="75">
        <v>0</v>
      </c>
      <c r="AY27" s="75">
        <v>0</v>
      </c>
      <c r="AZ27" s="52"/>
      <c r="BA27" s="77">
        <v>0</v>
      </c>
      <c r="BB27" s="77">
        <v>0</v>
      </c>
      <c r="BC27" s="77">
        <v>0</v>
      </c>
      <c r="BD27" s="77">
        <v>0</v>
      </c>
      <c r="BE27" s="43"/>
      <c r="BF27" s="75"/>
      <c r="BG27" s="75"/>
      <c r="BH27" s="75"/>
      <c r="BI27" s="75"/>
      <c r="BJ27" s="75"/>
      <c r="BK27" s="75"/>
      <c r="BL27" s="75"/>
      <c r="BM27" s="43"/>
      <c r="BN27" s="43"/>
      <c r="BO27" s="43"/>
      <c r="BP27" s="43"/>
      <c r="BQ27" s="43"/>
      <c r="BR27" s="43"/>
      <c r="BS27" s="43"/>
      <c r="BT27" s="43"/>
      <c r="BU27" s="43"/>
      <c r="BV27" s="43"/>
      <c r="BW27" s="43"/>
      <c r="BX27" s="43"/>
      <c r="BY27" s="43"/>
      <c r="BZ27" s="43"/>
      <c r="CA27" s="43"/>
      <c r="CB27" s="43"/>
      <c r="CC27" s="43"/>
      <c r="CD27" s="43"/>
      <c r="CE27" s="43"/>
    </row>
    <row r="28" spans="1:83" ht="13">
      <c r="A28" s="448">
        <v>1.0144827586206897</v>
      </c>
      <c r="B28" s="391">
        <v>290000</v>
      </c>
      <c r="C28" s="391">
        <v>10</v>
      </c>
      <c r="D28" s="391">
        <v>2942</v>
      </c>
      <c r="E28" s="67">
        <v>0.58616647127784294</v>
      </c>
      <c r="F28" s="68">
        <v>7.2684642438452514</v>
      </c>
      <c r="G28" s="68">
        <v>1.2771951124171645</v>
      </c>
      <c r="H28" s="69">
        <v>25.420610809891055</v>
      </c>
      <c r="I28" s="70">
        <v>2.1477889528119234</v>
      </c>
      <c r="J28" s="71">
        <v>294200.00000000006</v>
      </c>
      <c r="K28" s="72">
        <v>2.1788948617836827</v>
      </c>
      <c r="L28" s="81">
        <v>5.9249350422394542E-3</v>
      </c>
      <c r="M28" s="80">
        <v>2.4802144165824935</v>
      </c>
      <c r="N28" s="73">
        <v>7.1746776084408008</v>
      </c>
      <c r="O28" s="51">
        <v>6.9284876905041051</v>
      </c>
      <c r="P28" s="74">
        <v>0</v>
      </c>
      <c r="Q28" s="75">
        <v>0</v>
      </c>
      <c r="R28" s="75">
        <v>0</v>
      </c>
      <c r="S28" s="75">
        <v>0</v>
      </c>
      <c r="T28" s="75">
        <v>0</v>
      </c>
      <c r="U28" s="75">
        <v>0</v>
      </c>
      <c r="V28" s="75">
        <v>0</v>
      </c>
      <c r="W28" s="74">
        <v>0</v>
      </c>
      <c r="X28" s="75">
        <v>0</v>
      </c>
      <c r="Y28" s="75">
        <v>0</v>
      </c>
      <c r="Z28" s="75">
        <v>0</v>
      </c>
      <c r="AA28" s="75">
        <v>0</v>
      </c>
      <c r="AB28" s="75">
        <v>0</v>
      </c>
      <c r="AC28" s="76">
        <v>9.4221080600797702</v>
      </c>
      <c r="AD28" s="75">
        <v>0</v>
      </c>
      <c r="AE28" s="75">
        <v>0</v>
      </c>
      <c r="AF28" s="75">
        <v>0</v>
      </c>
      <c r="AG28" s="75">
        <v>0</v>
      </c>
      <c r="AH28" s="75">
        <v>0</v>
      </c>
      <c r="AI28" s="75">
        <v>0</v>
      </c>
      <c r="AJ28" s="73">
        <v>6.648239447192438</v>
      </c>
      <c r="AK28" s="75">
        <v>0</v>
      </c>
      <c r="AL28" s="75">
        <v>0</v>
      </c>
      <c r="AM28" s="75">
        <v>0</v>
      </c>
      <c r="AN28" s="75">
        <v>0</v>
      </c>
      <c r="AO28" s="75">
        <v>0</v>
      </c>
      <c r="AP28" s="75">
        <v>0</v>
      </c>
      <c r="AQ28" s="73">
        <v>10.929645349692445</v>
      </c>
      <c r="AR28" s="51">
        <v>5.73124090275215</v>
      </c>
      <c r="AS28" s="75">
        <v>0</v>
      </c>
      <c r="AT28" s="75">
        <v>0</v>
      </c>
      <c r="AU28" s="75">
        <v>0</v>
      </c>
      <c r="AV28" s="75">
        <v>0</v>
      </c>
      <c r="AW28" s="75">
        <v>0</v>
      </c>
      <c r="AX28" s="75">
        <v>0</v>
      </c>
      <c r="AY28" s="75">
        <v>0</v>
      </c>
      <c r="AZ28" s="52"/>
      <c r="BA28" s="77">
        <v>0</v>
      </c>
      <c r="BB28" s="77">
        <v>0</v>
      </c>
      <c r="BC28" s="77">
        <v>0</v>
      </c>
      <c r="BD28" s="77">
        <v>0</v>
      </c>
      <c r="BE28" s="43"/>
      <c r="BF28" s="75"/>
      <c r="BG28" s="75"/>
      <c r="BH28" s="75"/>
      <c r="BI28" s="75"/>
      <c r="BJ28" s="75"/>
      <c r="BK28" s="75"/>
      <c r="BL28" s="75"/>
      <c r="BM28" s="43"/>
      <c r="BN28" s="43"/>
      <c r="BO28" s="43"/>
      <c r="BP28" s="43"/>
      <c r="BQ28" s="43"/>
      <c r="BR28" s="43"/>
      <c r="BS28" s="43"/>
      <c r="BT28" s="43"/>
      <c r="BU28" s="43"/>
      <c r="BV28" s="43"/>
      <c r="BW28" s="43"/>
      <c r="BX28" s="43"/>
      <c r="BY28" s="43"/>
      <c r="BZ28" s="43"/>
      <c r="CA28" s="43"/>
      <c r="CB28" s="43"/>
      <c r="CC28" s="43"/>
      <c r="CD28" s="43"/>
      <c r="CE28" s="43"/>
    </row>
    <row r="29" spans="1:83" ht="13">
      <c r="A29" s="448">
        <v>1.0233333333333334</v>
      </c>
      <c r="B29" s="391">
        <v>300000</v>
      </c>
      <c r="C29" s="391">
        <v>18</v>
      </c>
      <c r="D29" s="391">
        <v>5526</v>
      </c>
      <c r="E29" s="67">
        <v>1.0550996483001172</v>
      </c>
      <c r="F29" s="68">
        <v>6.6822977725674084</v>
      </c>
      <c r="G29" s="68">
        <v>2.398973552419188</v>
      </c>
      <c r="H29" s="69">
        <v>24.143415697473891</v>
      </c>
      <c r="I29" s="70">
        <v>2.221850640839921</v>
      </c>
      <c r="J29" s="71">
        <v>307000.00000000006</v>
      </c>
      <c r="K29" s="72">
        <v>2.2736938224595193</v>
      </c>
      <c r="L29" s="81">
        <v>2.2218506408398842E-2</v>
      </c>
      <c r="M29" s="80">
        <v>2.6627547997317906</v>
      </c>
      <c r="N29" s="73">
        <v>6.3657678780773583</v>
      </c>
      <c r="O29" s="51">
        <v>5.9964830011723329</v>
      </c>
      <c r="P29" s="74">
        <v>0</v>
      </c>
      <c r="Q29" s="75">
        <v>0</v>
      </c>
      <c r="R29" s="75">
        <v>0</v>
      </c>
      <c r="S29" s="75">
        <v>0</v>
      </c>
      <c r="T29" s="75">
        <v>0</v>
      </c>
      <c r="U29" s="75">
        <v>0</v>
      </c>
      <c r="V29" s="75">
        <v>0</v>
      </c>
      <c r="W29" s="74">
        <v>0</v>
      </c>
      <c r="X29" s="75">
        <v>0</v>
      </c>
      <c r="Y29" s="75">
        <v>0</v>
      </c>
      <c r="Z29" s="75">
        <v>0</v>
      </c>
      <c r="AA29" s="75">
        <v>0</v>
      </c>
      <c r="AB29" s="75">
        <v>0</v>
      </c>
      <c r="AC29" s="76">
        <v>10.175876704886267</v>
      </c>
      <c r="AD29" s="75">
        <v>0</v>
      </c>
      <c r="AE29" s="75">
        <v>0</v>
      </c>
      <c r="AF29" s="75">
        <v>0</v>
      </c>
      <c r="AG29" s="75">
        <v>0</v>
      </c>
      <c r="AH29" s="75">
        <v>0</v>
      </c>
      <c r="AI29" s="75">
        <v>0</v>
      </c>
      <c r="AJ29" s="73">
        <v>4.986179585394301</v>
      </c>
      <c r="AK29" s="75">
        <v>0</v>
      </c>
      <c r="AL29" s="75">
        <v>0</v>
      </c>
      <c r="AM29" s="75">
        <v>0</v>
      </c>
      <c r="AN29" s="75">
        <v>0</v>
      </c>
      <c r="AO29" s="75">
        <v>0</v>
      </c>
      <c r="AP29" s="75">
        <v>0</v>
      </c>
      <c r="AQ29" s="73">
        <v>13.228639716352125</v>
      </c>
      <c r="AR29" s="51">
        <v>3.8355227579956219</v>
      </c>
      <c r="AS29" s="75">
        <v>0</v>
      </c>
      <c r="AT29" s="75">
        <v>0</v>
      </c>
      <c r="AU29" s="75">
        <v>0</v>
      </c>
      <c r="AV29" s="75">
        <v>0</v>
      </c>
      <c r="AW29" s="75">
        <v>0</v>
      </c>
      <c r="AX29" s="75">
        <v>0</v>
      </c>
      <c r="AY29" s="75">
        <v>0</v>
      </c>
      <c r="AZ29" s="52"/>
      <c r="BA29" s="77">
        <v>0</v>
      </c>
      <c r="BB29" s="77">
        <v>0</v>
      </c>
      <c r="BC29" s="77">
        <v>0</v>
      </c>
      <c r="BD29" s="77">
        <v>0</v>
      </c>
      <c r="BE29" s="43"/>
      <c r="BF29" s="75"/>
      <c r="BG29" s="75"/>
      <c r="BH29" s="75"/>
      <c r="BI29" s="75"/>
      <c r="BJ29" s="75"/>
      <c r="BK29" s="75"/>
      <c r="BL29" s="75"/>
      <c r="BM29" s="43"/>
      <c r="BN29" s="43"/>
      <c r="BO29" s="43"/>
      <c r="BP29" s="43"/>
      <c r="BQ29" s="43"/>
      <c r="BR29" s="43"/>
      <c r="BS29" s="43"/>
      <c r="BT29" s="43"/>
      <c r="BU29" s="43"/>
      <c r="BV29" s="43"/>
      <c r="BW29" s="43"/>
      <c r="BX29" s="43"/>
      <c r="BY29" s="43"/>
      <c r="BZ29" s="43"/>
      <c r="CA29" s="43"/>
      <c r="CB29" s="43"/>
      <c r="CC29" s="43"/>
      <c r="CD29" s="43"/>
      <c r="CE29" s="43"/>
    </row>
    <row r="30" spans="1:83" ht="13">
      <c r="A30" s="448">
        <v>1.0245535714285714</v>
      </c>
      <c r="B30" s="391">
        <v>320000</v>
      </c>
      <c r="C30" s="391">
        <v>14</v>
      </c>
      <c r="D30" s="391">
        <v>4590</v>
      </c>
      <c r="E30" s="67">
        <v>0.82063305978898005</v>
      </c>
      <c r="F30" s="68">
        <v>5.6271981242672915</v>
      </c>
      <c r="G30" s="68">
        <v>1.9926327552667522</v>
      </c>
      <c r="H30" s="69">
        <v>21.744442145054702</v>
      </c>
      <c r="I30" s="70">
        <v>2.3699740168959158</v>
      </c>
      <c r="J30" s="71">
        <v>327857.1428571429</v>
      </c>
      <c r="K30" s="72">
        <v>2.4281653432036281</v>
      </c>
      <c r="L30" s="81">
        <v>1.5870361720285331E-2</v>
      </c>
      <c r="M30" s="80">
        <v>2.600081278541702</v>
      </c>
      <c r="N30" s="73">
        <v>5.4513481828839536</v>
      </c>
      <c r="O30" s="51">
        <v>5.128956623681125</v>
      </c>
      <c r="P30" s="74">
        <v>0</v>
      </c>
      <c r="Q30" s="75">
        <v>0</v>
      </c>
      <c r="R30" s="75">
        <v>0</v>
      </c>
      <c r="S30" s="75">
        <v>0</v>
      </c>
      <c r="T30" s="75">
        <v>20.221501396386543</v>
      </c>
      <c r="U30" s="75">
        <v>0</v>
      </c>
      <c r="V30" s="75">
        <v>0</v>
      </c>
      <c r="W30" s="74">
        <v>0</v>
      </c>
      <c r="X30" s="75">
        <v>0</v>
      </c>
      <c r="Y30" s="75">
        <v>0</v>
      </c>
      <c r="Z30" s="75">
        <v>0</v>
      </c>
      <c r="AA30" s="75">
        <v>20.238897396630936</v>
      </c>
      <c r="AB30" s="75">
        <v>0</v>
      </c>
      <c r="AC30" s="76">
        <v>7.0511630500525202</v>
      </c>
      <c r="AD30" s="75">
        <v>0</v>
      </c>
      <c r="AE30" s="75">
        <v>0</v>
      </c>
      <c r="AF30" s="75">
        <v>0</v>
      </c>
      <c r="AG30" s="75">
        <v>0</v>
      </c>
      <c r="AH30" s="75">
        <v>20.230104376339337</v>
      </c>
      <c r="AI30" s="75">
        <v>0</v>
      </c>
      <c r="AJ30" s="73">
        <v>4.3530139237569205</v>
      </c>
      <c r="AK30" s="75">
        <v>0</v>
      </c>
      <c r="AL30" s="75">
        <v>0</v>
      </c>
      <c r="AM30" s="75">
        <v>0</v>
      </c>
      <c r="AN30" s="75">
        <v>0</v>
      </c>
      <c r="AO30" s="75">
        <v>20.23459956127644</v>
      </c>
      <c r="AP30" s="75">
        <v>0</v>
      </c>
      <c r="AQ30" s="73">
        <v>8.5621265607780561</v>
      </c>
      <c r="AR30" s="51">
        <v>3.5848349960351125</v>
      </c>
      <c r="AS30" s="75">
        <v>0</v>
      </c>
      <c r="AT30" s="75">
        <v>0</v>
      </c>
      <c r="AU30" s="75">
        <v>0</v>
      </c>
      <c r="AV30" s="75">
        <v>0</v>
      </c>
      <c r="AW30" s="75">
        <v>20.233678596557617</v>
      </c>
      <c r="AX30" s="75">
        <v>0</v>
      </c>
      <c r="AY30" s="75">
        <v>0</v>
      </c>
      <c r="AZ30" s="52"/>
      <c r="BA30" s="77">
        <v>0</v>
      </c>
      <c r="BB30" s="77">
        <v>0</v>
      </c>
      <c r="BC30" s="77">
        <v>0</v>
      </c>
      <c r="BD30" s="77">
        <v>0</v>
      </c>
      <c r="BE30" s="43"/>
      <c r="BF30" s="75"/>
      <c r="BG30" s="75"/>
      <c r="BH30" s="75"/>
      <c r="BI30" s="75"/>
      <c r="BJ30" s="75"/>
      <c r="BK30" s="75"/>
      <c r="BL30" s="75"/>
      <c r="BM30" s="43"/>
      <c r="BN30" s="43"/>
      <c r="BO30" s="43"/>
      <c r="BP30" s="43"/>
      <c r="BQ30" s="43"/>
      <c r="BR30" s="43"/>
      <c r="BS30" s="43"/>
      <c r="BT30" s="43"/>
      <c r="BU30" s="43"/>
      <c r="BV30" s="43"/>
      <c r="BW30" s="43"/>
      <c r="BX30" s="43"/>
      <c r="BY30" s="43"/>
      <c r="BZ30" s="43"/>
      <c r="CA30" s="43"/>
      <c r="CB30" s="43"/>
      <c r="CC30" s="43"/>
      <c r="CD30" s="43"/>
      <c r="CE30" s="43"/>
    </row>
    <row r="31" spans="1:83" ht="13">
      <c r="A31" s="448">
        <v>1.0259803921568627</v>
      </c>
      <c r="B31" s="391">
        <v>340000</v>
      </c>
      <c r="C31" s="391">
        <v>12</v>
      </c>
      <c r="D31" s="391">
        <v>4186</v>
      </c>
      <c r="E31" s="67">
        <v>0.70339976553341144</v>
      </c>
      <c r="F31" s="68">
        <v>4.8065650644783116</v>
      </c>
      <c r="G31" s="68">
        <v>1.8172463428206154</v>
      </c>
      <c r="H31" s="69">
        <v>19.751809389787951</v>
      </c>
      <c r="I31" s="70">
        <v>2.5180973929519106</v>
      </c>
      <c r="J31" s="71">
        <v>348833.33333333337</v>
      </c>
      <c r="K31" s="72">
        <v>2.5835185507099752</v>
      </c>
      <c r="L31" s="81">
        <v>8.6405302699326114E-3</v>
      </c>
      <c r="M31" s="80">
        <v>2.7681664795307936</v>
      </c>
      <c r="N31" s="73">
        <v>4.7245017584994171</v>
      </c>
      <c r="O31" s="51">
        <v>4.4138335287221588</v>
      </c>
      <c r="P31" s="74">
        <v>0</v>
      </c>
      <c r="Q31" s="75">
        <v>0</v>
      </c>
      <c r="R31" s="75">
        <v>0</v>
      </c>
      <c r="S31" s="75">
        <v>0</v>
      </c>
      <c r="T31" s="75">
        <v>0</v>
      </c>
      <c r="U31" s="75">
        <v>0</v>
      </c>
      <c r="V31" s="75">
        <v>0</v>
      </c>
      <c r="W31" s="74">
        <v>0</v>
      </c>
      <c r="X31" s="75">
        <v>0</v>
      </c>
      <c r="Y31" s="75">
        <v>0</v>
      </c>
      <c r="Z31" s="75">
        <v>0</v>
      </c>
      <c r="AA31" s="75">
        <v>0</v>
      </c>
      <c r="AB31" s="75">
        <v>0</v>
      </c>
      <c r="AC31" s="76">
        <v>5.3759348629587826</v>
      </c>
      <c r="AD31" s="75">
        <v>0</v>
      </c>
      <c r="AE31" s="75">
        <v>0</v>
      </c>
      <c r="AF31" s="75">
        <v>0</v>
      </c>
      <c r="AG31" s="75">
        <v>0</v>
      </c>
      <c r="AH31" s="75">
        <v>0</v>
      </c>
      <c r="AI31" s="75">
        <v>0</v>
      </c>
      <c r="AJ31" s="73">
        <v>4.1947225083476116</v>
      </c>
      <c r="AK31" s="75">
        <v>0</v>
      </c>
      <c r="AL31" s="75">
        <v>0</v>
      </c>
      <c r="AM31" s="75">
        <v>0</v>
      </c>
      <c r="AN31" s="75">
        <v>0</v>
      </c>
      <c r="AO31" s="75">
        <v>0</v>
      </c>
      <c r="AP31" s="75">
        <v>0</v>
      </c>
      <c r="AQ31" s="73">
        <v>6.0031272636372783</v>
      </c>
      <c r="AR31" s="51">
        <v>3.7564679179232523</v>
      </c>
      <c r="AS31" s="75">
        <v>0</v>
      </c>
      <c r="AT31" s="75">
        <v>0</v>
      </c>
      <c r="AU31" s="75">
        <v>0</v>
      </c>
      <c r="AV31" s="75">
        <v>0</v>
      </c>
      <c r="AW31" s="75">
        <v>0</v>
      </c>
      <c r="AX31" s="75">
        <v>0</v>
      </c>
      <c r="AY31" s="75">
        <v>0</v>
      </c>
      <c r="AZ31" s="52"/>
      <c r="BA31" s="77">
        <v>0</v>
      </c>
      <c r="BB31" s="77">
        <v>0</v>
      </c>
      <c r="BC31" s="77">
        <v>0</v>
      </c>
      <c r="BD31" s="77">
        <v>0</v>
      </c>
      <c r="BE31" s="43"/>
      <c r="BF31" s="75"/>
      <c r="BG31" s="75"/>
      <c r="BH31" s="75"/>
      <c r="BI31" s="75"/>
      <c r="BJ31" s="75"/>
      <c r="BK31" s="75"/>
      <c r="BL31" s="75"/>
      <c r="BM31" s="43"/>
      <c r="BN31" s="43"/>
      <c r="BO31" s="43"/>
      <c r="BP31" s="43"/>
      <c r="BQ31" s="43"/>
      <c r="BR31" s="43"/>
      <c r="BS31" s="43"/>
      <c r="BT31" s="43"/>
      <c r="BU31" s="43"/>
      <c r="BV31" s="43"/>
      <c r="BW31" s="43"/>
      <c r="BX31" s="43"/>
      <c r="BY31" s="43"/>
      <c r="BZ31" s="43"/>
      <c r="CA31" s="43"/>
      <c r="CB31" s="43"/>
      <c r="CC31" s="43"/>
      <c r="CD31" s="43"/>
      <c r="CE31" s="43"/>
    </row>
    <row r="32" spans="1:83" ht="13">
      <c r="A32" s="448">
        <v>1.0222222222222221</v>
      </c>
      <c r="B32" s="391">
        <v>360000</v>
      </c>
      <c r="C32" s="391">
        <v>6</v>
      </c>
      <c r="D32" s="391">
        <v>2208</v>
      </c>
      <c r="E32" s="67">
        <v>0.35169988276670572</v>
      </c>
      <c r="F32" s="68">
        <v>4.1031652989448997</v>
      </c>
      <c r="G32" s="68">
        <v>0.95854752148779709</v>
      </c>
      <c r="H32" s="69">
        <v>17.934563046967334</v>
      </c>
      <c r="I32" s="70">
        <v>2.6662207690079049</v>
      </c>
      <c r="J32" s="71">
        <v>368000.00000000006</v>
      </c>
      <c r="K32" s="72">
        <v>2.7254701194303035</v>
      </c>
      <c r="L32" s="81">
        <v>1.4812337605598636E-2</v>
      </c>
      <c r="M32" s="80">
        <v>1.6574211987282703</v>
      </c>
      <c r="N32" s="73">
        <v>4.0328253223915498</v>
      </c>
      <c r="O32" s="51">
        <v>3.892145369284878</v>
      </c>
      <c r="P32" s="74">
        <v>0</v>
      </c>
      <c r="Q32" s="75">
        <v>0</v>
      </c>
      <c r="R32" s="75">
        <v>0</v>
      </c>
      <c r="S32" s="75">
        <v>0</v>
      </c>
      <c r="T32" s="75">
        <v>0</v>
      </c>
      <c r="U32" s="75">
        <v>0</v>
      </c>
      <c r="V32" s="75">
        <v>0</v>
      </c>
      <c r="W32" s="74">
        <v>0</v>
      </c>
      <c r="X32" s="75">
        <v>0</v>
      </c>
      <c r="Y32" s="75">
        <v>0</v>
      </c>
      <c r="Z32" s="75">
        <v>0</v>
      </c>
      <c r="AA32" s="75">
        <v>0</v>
      </c>
      <c r="AB32" s="75">
        <v>0</v>
      </c>
      <c r="AC32" s="76">
        <v>2.9679640389251389</v>
      </c>
      <c r="AD32" s="75">
        <v>0</v>
      </c>
      <c r="AE32" s="75">
        <v>0</v>
      </c>
      <c r="AF32" s="75">
        <v>0</v>
      </c>
      <c r="AG32" s="75">
        <v>0</v>
      </c>
      <c r="AH32" s="75">
        <v>0</v>
      </c>
      <c r="AI32" s="75">
        <v>0</v>
      </c>
      <c r="AJ32" s="73">
        <v>1.899496984912129</v>
      </c>
      <c r="AK32" s="75">
        <v>0</v>
      </c>
      <c r="AL32" s="75">
        <v>0</v>
      </c>
      <c r="AM32" s="75">
        <v>0</v>
      </c>
      <c r="AN32" s="75">
        <v>0</v>
      </c>
      <c r="AO32" s="75">
        <v>0</v>
      </c>
      <c r="AP32" s="75">
        <v>0</v>
      </c>
      <c r="AQ32" s="73">
        <v>3.5615568467101419</v>
      </c>
      <c r="AR32" s="51">
        <v>1.5829141540934519</v>
      </c>
      <c r="AS32" s="75">
        <v>0</v>
      </c>
      <c r="AT32" s="75">
        <v>0</v>
      </c>
      <c r="AU32" s="75">
        <v>0</v>
      </c>
      <c r="AV32" s="75">
        <v>0</v>
      </c>
      <c r="AW32" s="75">
        <v>0</v>
      </c>
      <c r="AX32" s="75">
        <v>0</v>
      </c>
      <c r="AY32" s="75">
        <v>0</v>
      </c>
      <c r="AZ32" s="52"/>
      <c r="BA32" s="77">
        <v>0</v>
      </c>
      <c r="BB32" s="77">
        <v>0</v>
      </c>
      <c r="BC32" s="77">
        <v>0</v>
      </c>
      <c r="BD32" s="77">
        <v>0</v>
      </c>
      <c r="BE32" s="43"/>
      <c r="BF32" s="75"/>
      <c r="BG32" s="75"/>
      <c r="BH32" s="75"/>
      <c r="BI32" s="75"/>
      <c r="BJ32" s="75"/>
      <c r="BK32" s="75"/>
      <c r="BL32" s="75"/>
      <c r="BM32" s="43"/>
      <c r="BN32" s="43"/>
      <c r="BO32" s="43"/>
      <c r="BP32" s="43"/>
      <c r="BQ32" s="43"/>
      <c r="BR32" s="43"/>
      <c r="BS32" s="43"/>
      <c r="BT32" s="43"/>
      <c r="BU32" s="43"/>
      <c r="BV32" s="43"/>
      <c r="BW32" s="43"/>
      <c r="BX32" s="43"/>
      <c r="BY32" s="43"/>
      <c r="BZ32" s="43"/>
      <c r="CA32" s="43"/>
      <c r="CB32" s="43"/>
      <c r="CC32" s="43"/>
      <c r="CD32" s="43"/>
      <c r="CE32" s="43"/>
    </row>
    <row r="33" spans="1:83" ht="13">
      <c r="A33" s="448">
        <v>1.0247368421052632</v>
      </c>
      <c r="B33" s="391">
        <v>380000</v>
      </c>
      <c r="C33" s="391">
        <v>5</v>
      </c>
      <c r="D33" s="391">
        <v>1947</v>
      </c>
      <c r="E33" s="67">
        <v>0.29308323563892147</v>
      </c>
      <c r="F33" s="68">
        <v>3.7514654161781942</v>
      </c>
      <c r="G33" s="68">
        <v>0.84524095305106028</v>
      </c>
      <c r="H33" s="69">
        <v>16.976015525479536</v>
      </c>
      <c r="I33" s="70">
        <v>2.8143441450638997</v>
      </c>
      <c r="J33" s="71">
        <v>389400</v>
      </c>
      <c r="K33" s="72">
        <v>2.8839621318102173</v>
      </c>
      <c r="L33" s="81">
        <v>4.4437012816800348E-3</v>
      </c>
      <c r="M33" s="80">
        <v>1.5858922774454509</v>
      </c>
      <c r="N33" s="73">
        <v>3.7338804220398689</v>
      </c>
      <c r="O33" s="51">
        <v>3.5961313012895655</v>
      </c>
      <c r="P33" s="74">
        <v>0</v>
      </c>
      <c r="Q33" s="75">
        <v>0</v>
      </c>
      <c r="R33" s="75">
        <v>0</v>
      </c>
      <c r="S33" s="75">
        <v>0</v>
      </c>
      <c r="T33" s="75">
        <v>0</v>
      </c>
      <c r="U33" s="75">
        <v>0</v>
      </c>
      <c r="V33" s="75">
        <v>0</v>
      </c>
      <c r="W33" s="74">
        <v>0</v>
      </c>
      <c r="X33" s="75">
        <v>0</v>
      </c>
      <c r="Y33" s="75">
        <v>0</v>
      </c>
      <c r="Z33" s="75">
        <v>0</v>
      </c>
      <c r="AA33" s="75">
        <v>0</v>
      </c>
      <c r="AB33" s="75">
        <v>0</v>
      </c>
      <c r="AC33" s="76">
        <v>2.1049390346987016</v>
      </c>
      <c r="AD33" s="75">
        <v>0</v>
      </c>
      <c r="AE33" s="75">
        <v>0</v>
      </c>
      <c r="AF33" s="75">
        <v>0</v>
      </c>
      <c r="AG33" s="75">
        <v>0</v>
      </c>
      <c r="AH33" s="75">
        <v>0</v>
      </c>
      <c r="AI33" s="75">
        <v>0</v>
      </c>
      <c r="AJ33" s="73">
        <v>1.8599241310597745</v>
      </c>
      <c r="AK33" s="75">
        <v>0</v>
      </c>
      <c r="AL33" s="75">
        <v>0</v>
      </c>
      <c r="AM33" s="75">
        <v>0</v>
      </c>
      <c r="AN33" s="75">
        <v>0</v>
      </c>
      <c r="AO33" s="75">
        <v>0</v>
      </c>
      <c r="AP33" s="75">
        <v>0</v>
      </c>
      <c r="AQ33" s="73">
        <v>2.231235376780623</v>
      </c>
      <c r="AR33" s="51">
        <v>1.7546454066601649</v>
      </c>
      <c r="AS33" s="75">
        <v>0</v>
      </c>
      <c r="AT33" s="75">
        <v>0</v>
      </c>
      <c r="AU33" s="75">
        <v>0</v>
      </c>
      <c r="AV33" s="75">
        <v>0</v>
      </c>
      <c r="AW33" s="75">
        <v>0</v>
      </c>
      <c r="AX33" s="75">
        <v>0</v>
      </c>
      <c r="AY33" s="75">
        <v>0</v>
      </c>
      <c r="AZ33" s="52"/>
      <c r="BA33" s="77">
        <v>0</v>
      </c>
      <c r="BB33" s="77">
        <v>0</v>
      </c>
      <c r="BC33" s="77">
        <v>0</v>
      </c>
      <c r="BD33" s="77">
        <v>0</v>
      </c>
      <c r="BE33" s="43"/>
      <c r="BF33" s="75"/>
      <c r="BG33" s="75"/>
      <c r="BH33" s="75"/>
      <c r="BI33" s="75"/>
      <c r="BJ33" s="75"/>
      <c r="BK33" s="75"/>
      <c r="BL33" s="75"/>
      <c r="BM33" s="43"/>
      <c r="BN33" s="43"/>
      <c r="BO33" s="43"/>
      <c r="BP33" s="43"/>
      <c r="BQ33" s="43"/>
      <c r="BR33" s="43"/>
      <c r="BS33" s="43"/>
      <c r="BT33" s="43"/>
      <c r="BU33" s="43"/>
      <c r="BV33" s="43"/>
      <c r="BW33" s="43"/>
      <c r="BX33" s="43"/>
      <c r="BY33" s="43"/>
      <c r="BZ33" s="43"/>
      <c r="CA33" s="43"/>
      <c r="CB33" s="43"/>
      <c r="CC33" s="43"/>
      <c r="CD33" s="43"/>
      <c r="CE33" s="43"/>
    </row>
    <row r="34" spans="1:83" ht="13">
      <c r="A34" s="448">
        <v>1.03</v>
      </c>
      <c r="B34" s="391">
        <v>400000</v>
      </c>
      <c r="C34" s="391">
        <v>4</v>
      </c>
      <c r="D34" s="391">
        <v>1648</v>
      </c>
      <c r="E34" s="67">
        <v>0.23446658851113716</v>
      </c>
      <c r="F34" s="68">
        <v>3.4583821805392727</v>
      </c>
      <c r="G34" s="68">
        <v>0.71543764284958766</v>
      </c>
      <c r="H34" s="69">
        <v>16.130774572428475</v>
      </c>
      <c r="I34" s="70">
        <v>2.9624675211198945</v>
      </c>
      <c r="J34" s="71">
        <v>411999.99999999994</v>
      </c>
      <c r="K34" s="72">
        <v>3.0513415467534912</v>
      </c>
      <c r="L34" s="81">
        <v>3.703084401400325E-3</v>
      </c>
      <c r="M34" s="80">
        <v>1.1580156142799518</v>
      </c>
      <c r="N34" s="73">
        <v>3.4490035169988347</v>
      </c>
      <c r="O34" s="51">
        <v>3.3364595545134814</v>
      </c>
      <c r="P34" s="74">
        <v>0</v>
      </c>
      <c r="Q34" s="75">
        <v>0</v>
      </c>
      <c r="R34" s="75">
        <v>0</v>
      </c>
      <c r="S34" s="75">
        <v>0</v>
      </c>
      <c r="T34" s="75">
        <v>0</v>
      </c>
      <c r="U34" s="75">
        <v>0</v>
      </c>
      <c r="V34" s="75">
        <v>0</v>
      </c>
      <c r="W34" s="74">
        <v>0</v>
      </c>
      <c r="X34" s="75">
        <v>0</v>
      </c>
      <c r="Y34" s="75">
        <v>0</v>
      </c>
      <c r="Z34" s="75">
        <v>0</v>
      </c>
      <c r="AA34" s="75">
        <v>0</v>
      </c>
      <c r="AB34" s="75">
        <v>0</v>
      </c>
      <c r="AC34" s="76">
        <v>1.3190951284111896</v>
      </c>
      <c r="AD34" s="75">
        <v>0</v>
      </c>
      <c r="AE34" s="75">
        <v>0</v>
      </c>
      <c r="AF34" s="75">
        <v>0</v>
      </c>
      <c r="AG34" s="75">
        <v>0</v>
      </c>
      <c r="AH34" s="75">
        <v>0</v>
      </c>
      <c r="AI34" s="75">
        <v>0</v>
      </c>
      <c r="AJ34" s="73">
        <v>1.215678070343746</v>
      </c>
      <c r="AK34" s="75">
        <v>0</v>
      </c>
      <c r="AL34" s="75">
        <v>0</v>
      </c>
      <c r="AM34" s="75">
        <v>0</v>
      </c>
      <c r="AN34" s="75">
        <v>0</v>
      </c>
      <c r="AO34" s="75">
        <v>0</v>
      </c>
      <c r="AP34" s="75">
        <v>0</v>
      </c>
      <c r="AQ34" s="73">
        <v>1.3718589335476403</v>
      </c>
      <c r="AR34" s="51">
        <v>1.1689212214843683</v>
      </c>
      <c r="AS34" s="75">
        <v>0</v>
      </c>
      <c r="AT34" s="75">
        <v>0</v>
      </c>
      <c r="AU34" s="75">
        <v>0</v>
      </c>
      <c r="AV34" s="75">
        <v>0</v>
      </c>
      <c r="AW34" s="75">
        <v>0</v>
      </c>
      <c r="AX34" s="75">
        <v>0</v>
      </c>
      <c r="AY34" s="75">
        <v>0</v>
      </c>
      <c r="AZ34" s="52"/>
      <c r="BA34" s="77">
        <v>0</v>
      </c>
      <c r="BB34" s="77">
        <v>0</v>
      </c>
      <c r="BC34" s="77">
        <v>0</v>
      </c>
      <c r="BD34" s="77">
        <v>0</v>
      </c>
      <c r="BE34" s="43"/>
      <c r="BF34" s="75"/>
      <c r="BG34" s="75"/>
      <c r="BH34" s="75"/>
      <c r="BI34" s="75"/>
      <c r="BJ34" s="75"/>
      <c r="BK34" s="75"/>
      <c r="BL34" s="75"/>
      <c r="BM34" s="43"/>
      <c r="BN34" s="43"/>
      <c r="BO34" s="43"/>
      <c r="BP34" s="43"/>
      <c r="BQ34" s="43"/>
      <c r="BR34" s="43"/>
      <c r="BS34" s="43"/>
      <c r="BT34" s="43"/>
      <c r="BU34" s="43"/>
      <c r="BV34" s="43"/>
      <c r="BW34" s="43"/>
      <c r="BX34" s="43"/>
      <c r="BY34" s="43"/>
      <c r="BZ34" s="43"/>
      <c r="CA34" s="43"/>
      <c r="CB34" s="43"/>
      <c r="CC34" s="43"/>
      <c r="CD34" s="43"/>
      <c r="CE34" s="43"/>
    </row>
    <row r="35" spans="1:83" ht="13">
      <c r="A35" s="448">
        <v>1.0183006535947712</v>
      </c>
      <c r="B35" s="391">
        <v>425000</v>
      </c>
      <c r="C35" s="391">
        <v>9</v>
      </c>
      <c r="D35" s="391">
        <v>3895</v>
      </c>
      <c r="E35" s="67">
        <v>0.52754982415005858</v>
      </c>
      <c r="F35" s="68">
        <v>3.2239155920281357</v>
      </c>
      <c r="G35" s="68">
        <v>1.690916030885403</v>
      </c>
      <c r="H35" s="69">
        <v>15.415336929578888</v>
      </c>
      <c r="I35" s="70">
        <v>3.1476217411898881</v>
      </c>
      <c r="J35" s="71">
        <v>432777.77777777787</v>
      </c>
      <c r="K35" s="72">
        <v>3.2052252763227753</v>
      </c>
      <c r="L35" s="81">
        <v>3.4973574902109394E-2</v>
      </c>
      <c r="M35" s="80">
        <v>3.1262552044172773</v>
      </c>
      <c r="N35" s="73">
        <v>3.0246189917936719</v>
      </c>
      <c r="O35" s="51">
        <v>2.8604923798358741</v>
      </c>
      <c r="P35" s="74">
        <v>0</v>
      </c>
      <c r="Q35" s="75">
        <v>0</v>
      </c>
      <c r="R35" s="75">
        <v>0</v>
      </c>
      <c r="S35" s="75">
        <v>0</v>
      </c>
      <c r="T35" s="75">
        <v>0</v>
      </c>
      <c r="U35" s="75">
        <v>0</v>
      </c>
      <c r="V35" s="75">
        <v>0</v>
      </c>
      <c r="W35" s="74">
        <v>0</v>
      </c>
      <c r="X35" s="75">
        <v>0</v>
      </c>
      <c r="Y35" s="75">
        <v>0</v>
      </c>
      <c r="Z35" s="75">
        <v>0</v>
      </c>
      <c r="AA35" s="75">
        <v>0</v>
      </c>
      <c r="AB35" s="75">
        <v>0</v>
      </c>
      <c r="AC35" s="76">
        <v>4.5791445171988086</v>
      </c>
      <c r="AD35" s="75">
        <v>0</v>
      </c>
      <c r="AE35" s="75">
        <v>0</v>
      </c>
      <c r="AF35" s="75">
        <v>0</v>
      </c>
      <c r="AG35" s="75">
        <v>0</v>
      </c>
      <c r="AH35" s="75">
        <v>0</v>
      </c>
      <c r="AI35" s="75">
        <v>0</v>
      </c>
      <c r="AJ35" s="73">
        <v>1.7728638525846514</v>
      </c>
      <c r="AK35" s="75">
        <v>0</v>
      </c>
      <c r="AL35" s="75">
        <v>0</v>
      </c>
      <c r="AM35" s="75">
        <v>0</v>
      </c>
      <c r="AN35" s="75">
        <v>0</v>
      </c>
      <c r="AO35" s="75">
        <v>0</v>
      </c>
      <c r="AP35" s="75">
        <v>0</v>
      </c>
      <c r="AQ35" s="73">
        <v>6.3090435570294474</v>
      </c>
      <c r="AR35" s="51">
        <v>1.2867560220372511</v>
      </c>
      <c r="AS35" s="75">
        <v>0</v>
      </c>
      <c r="AT35" s="75">
        <v>0</v>
      </c>
      <c r="AU35" s="75">
        <v>0</v>
      </c>
      <c r="AV35" s="75">
        <v>0</v>
      </c>
      <c r="AW35" s="75">
        <v>0</v>
      </c>
      <c r="AX35" s="75">
        <v>0</v>
      </c>
      <c r="AY35" s="75">
        <v>0</v>
      </c>
      <c r="AZ35" s="52"/>
      <c r="BA35" s="77">
        <v>0</v>
      </c>
      <c r="BB35" s="77">
        <v>0</v>
      </c>
      <c r="BC35" s="77">
        <v>0</v>
      </c>
      <c r="BD35" s="77">
        <v>0</v>
      </c>
      <c r="BE35" s="43"/>
      <c r="BF35" s="75"/>
      <c r="BG35" s="75"/>
      <c r="BH35" s="75"/>
      <c r="BI35" s="75"/>
      <c r="BJ35" s="75"/>
      <c r="BK35" s="75"/>
      <c r="BL35" s="75"/>
      <c r="BM35" s="43"/>
      <c r="BN35" s="43"/>
      <c r="BO35" s="43"/>
      <c r="BP35" s="43"/>
      <c r="BQ35" s="43"/>
      <c r="BR35" s="43"/>
      <c r="BS35" s="43"/>
      <c r="BT35" s="43"/>
      <c r="BU35" s="43"/>
      <c r="BV35" s="43"/>
      <c r="BW35" s="43"/>
      <c r="BX35" s="43"/>
      <c r="BY35" s="43"/>
      <c r="BZ35" s="43"/>
      <c r="CA35" s="43"/>
      <c r="CB35" s="43"/>
      <c r="CC35" s="43"/>
      <c r="CD35" s="43"/>
      <c r="CE35" s="43"/>
    </row>
    <row r="36" spans="1:83" ht="13">
      <c r="A36" s="448">
        <v>1.0233333333333334</v>
      </c>
      <c r="B36" s="391">
        <v>450000</v>
      </c>
      <c r="C36" s="391">
        <v>10</v>
      </c>
      <c r="D36" s="391">
        <v>4605</v>
      </c>
      <c r="E36" s="67">
        <v>0.58616647127784294</v>
      </c>
      <c r="F36" s="68">
        <v>2.6963657678780772</v>
      </c>
      <c r="G36" s="68">
        <v>1.9991446270159898</v>
      </c>
      <c r="H36" s="69">
        <v>13.724420898693486</v>
      </c>
      <c r="I36" s="70">
        <v>3.3327759612598813</v>
      </c>
      <c r="J36" s="71">
        <v>460499.99999999994</v>
      </c>
      <c r="K36" s="72">
        <v>3.4105407336892783</v>
      </c>
      <c r="L36" s="81">
        <v>1.4812337605599524E-2</v>
      </c>
      <c r="M36" s="80">
        <v>4.5336611032338103</v>
      </c>
      <c r="N36" s="73">
        <v>2.6025791324736156</v>
      </c>
      <c r="O36" s="51">
        <v>2.3563892145369278</v>
      </c>
      <c r="P36" s="74">
        <v>0</v>
      </c>
      <c r="Q36" s="75">
        <v>0</v>
      </c>
      <c r="R36" s="75">
        <v>0</v>
      </c>
      <c r="S36" s="75">
        <v>0</v>
      </c>
      <c r="T36" s="75">
        <v>0</v>
      </c>
      <c r="U36" s="75">
        <v>0</v>
      </c>
      <c r="V36" s="75">
        <v>0</v>
      </c>
      <c r="W36" s="74">
        <v>0</v>
      </c>
      <c r="X36" s="75">
        <v>0</v>
      </c>
      <c r="Y36" s="75">
        <v>0</v>
      </c>
      <c r="Z36" s="75">
        <v>0</v>
      </c>
      <c r="AA36" s="75">
        <v>0</v>
      </c>
      <c r="AB36" s="75">
        <v>0</v>
      </c>
      <c r="AC36" s="76">
        <v>3.7688432240319729</v>
      </c>
      <c r="AD36" s="75">
        <v>0</v>
      </c>
      <c r="AE36" s="75">
        <v>0</v>
      </c>
      <c r="AF36" s="75">
        <v>0</v>
      </c>
      <c r="AG36" s="75">
        <v>0</v>
      </c>
      <c r="AH36" s="75">
        <v>0</v>
      </c>
      <c r="AI36" s="75">
        <v>0</v>
      </c>
      <c r="AJ36" s="73">
        <v>2.6592957788769427</v>
      </c>
      <c r="AK36" s="75">
        <v>0</v>
      </c>
      <c r="AL36" s="75">
        <v>0</v>
      </c>
      <c r="AM36" s="75">
        <v>0</v>
      </c>
      <c r="AN36" s="75">
        <v>0</v>
      </c>
      <c r="AO36" s="75">
        <v>0</v>
      </c>
      <c r="AP36" s="75">
        <v>0</v>
      </c>
      <c r="AQ36" s="73">
        <v>4.3718581398770988</v>
      </c>
      <c r="AR36" s="51">
        <v>2.2924963611008069</v>
      </c>
      <c r="AS36" s="75">
        <v>0</v>
      </c>
      <c r="AT36" s="75">
        <v>0</v>
      </c>
      <c r="AU36" s="75">
        <v>0</v>
      </c>
      <c r="AV36" s="75">
        <v>0</v>
      </c>
      <c r="AW36" s="75">
        <v>0</v>
      </c>
      <c r="AX36" s="75">
        <v>0</v>
      </c>
      <c r="AY36" s="75">
        <v>0</v>
      </c>
      <c r="AZ36" s="52"/>
      <c r="BA36" s="77">
        <v>0</v>
      </c>
      <c r="BB36" s="77">
        <v>0</v>
      </c>
      <c r="BC36" s="77">
        <v>0</v>
      </c>
      <c r="BD36" s="77">
        <v>0</v>
      </c>
      <c r="BE36" s="43"/>
      <c r="BF36" s="75"/>
      <c r="BG36" s="75"/>
      <c r="BH36" s="75"/>
      <c r="BI36" s="75"/>
      <c r="BJ36" s="75"/>
      <c r="BK36" s="75"/>
      <c r="BL36" s="75"/>
      <c r="BM36" s="43"/>
      <c r="BN36" s="43"/>
      <c r="BO36" s="43"/>
      <c r="BP36" s="43"/>
      <c r="BQ36" s="43"/>
      <c r="BR36" s="43"/>
      <c r="BS36" s="43"/>
      <c r="BT36" s="43"/>
      <c r="BU36" s="43"/>
      <c r="BV36" s="43"/>
      <c r="BW36" s="43"/>
      <c r="BX36" s="43"/>
      <c r="BY36" s="43"/>
      <c r="BZ36" s="43"/>
      <c r="CA36" s="43"/>
      <c r="CB36" s="43"/>
      <c r="CC36" s="43"/>
      <c r="CD36" s="43"/>
      <c r="CE36" s="43"/>
    </row>
    <row r="37" spans="1:83" ht="13">
      <c r="A37" s="448">
        <v>1.0126315789473683</v>
      </c>
      <c r="B37" s="391">
        <v>475000</v>
      </c>
      <c r="C37" s="391">
        <v>1</v>
      </c>
      <c r="D37" s="391">
        <v>481</v>
      </c>
      <c r="E37" s="67">
        <v>5.8616647127784291E-2</v>
      </c>
      <c r="F37" s="68">
        <v>2.1101992966002343</v>
      </c>
      <c r="G37" s="68">
        <v>0.20881402075889058</v>
      </c>
      <c r="H37" s="69">
        <v>11.725276271677496</v>
      </c>
      <c r="I37" s="70">
        <v>3.5179301813298749</v>
      </c>
      <c r="J37" s="71">
        <v>481000</v>
      </c>
      <c r="K37" s="72">
        <v>3.5623671941466735</v>
      </c>
      <c r="L37" s="81">
        <v>4.8140097218198008E-2</v>
      </c>
      <c r="M37" s="80">
        <v>0.54921169137332426</v>
      </c>
      <c r="N37" s="73">
        <v>2.0797186400937866</v>
      </c>
      <c r="O37" s="51">
        <v>2.0656506447831182</v>
      </c>
      <c r="P37" s="74">
        <v>0</v>
      </c>
      <c r="Q37" s="75">
        <v>0</v>
      </c>
      <c r="R37" s="75">
        <v>0</v>
      </c>
      <c r="S37" s="75">
        <v>0</v>
      </c>
      <c r="T37" s="75">
        <v>0</v>
      </c>
      <c r="U37" s="75">
        <v>0</v>
      </c>
      <c r="V37" s="75">
        <v>0</v>
      </c>
      <c r="W37" s="74">
        <v>0</v>
      </c>
      <c r="X37" s="75">
        <v>0</v>
      </c>
      <c r="Y37" s="75">
        <v>0</v>
      </c>
      <c r="Z37" s="75">
        <v>0</v>
      </c>
      <c r="AA37" s="75">
        <v>0</v>
      </c>
      <c r="AB37" s="75">
        <v>0</v>
      </c>
      <c r="AC37" s="76">
        <v>0.65954756420559146</v>
      </c>
      <c r="AD37" s="75">
        <v>0</v>
      </c>
      <c r="AE37" s="75">
        <v>0</v>
      </c>
      <c r="AF37" s="75">
        <v>0</v>
      </c>
      <c r="AG37" s="75">
        <v>0</v>
      </c>
      <c r="AH37" s="75">
        <v>0</v>
      </c>
      <c r="AI37" s="75">
        <v>0</v>
      </c>
      <c r="AJ37" s="73">
        <v>0.15195975879296975</v>
      </c>
      <c r="AK37" s="75">
        <v>0</v>
      </c>
      <c r="AL37" s="75">
        <v>0</v>
      </c>
      <c r="AM37" s="75">
        <v>0</v>
      </c>
      <c r="AN37" s="75">
        <v>0</v>
      </c>
      <c r="AO37" s="75">
        <v>0</v>
      </c>
      <c r="AP37" s="75">
        <v>0</v>
      </c>
      <c r="AQ37" s="73">
        <v>1.0025122975924974</v>
      </c>
      <c r="AR37" s="51">
        <v>9.9973525521690768E-2</v>
      </c>
      <c r="AS37" s="75">
        <v>0</v>
      </c>
      <c r="AT37" s="75">
        <v>0</v>
      </c>
      <c r="AU37" s="75">
        <v>0</v>
      </c>
      <c r="AV37" s="75">
        <v>0</v>
      </c>
      <c r="AW37" s="75">
        <v>0</v>
      </c>
      <c r="AX37" s="75">
        <v>0</v>
      </c>
      <c r="AY37" s="75">
        <v>0</v>
      </c>
      <c r="AZ37" s="52"/>
      <c r="BA37" s="77">
        <v>0</v>
      </c>
      <c r="BB37" s="77">
        <v>0</v>
      </c>
      <c r="BC37" s="77">
        <v>0</v>
      </c>
      <c r="BD37" s="77">
        <v>0</v>
      </c>
      <c r="BE37" s="43"/>
      <c r="BF37" s="75"/>
      <c r="BG37" s="75"/>
      <c r="BH37" s="75"/>
      <c r="BI37" s="75"/>
      <c r="BJ37" s="75"/>
      <c r="BK37" s="75"/>
      <c r="BL37" s="75"/>
      <c r="BM37" s="43"/>
      <c r="BN37" s="43"/>
      <c r="BO37" s="43"/>
      <c r="BP37" s="43"/>
      <c r="BQ37" s="43"/>
      <c r="BR37" s="43"/>
      <c r="BS37" s="43"/>
      <c r="BT37" s="43"/>
      <c r="BU37" s="43"/>
      <c r="BV37" s="43"/>
      <c r="BW37" s="43"/>
      <c r="BX37" s="43"/>
      <c r="BY37" s="43"/>
      <c r="BZ37" s="43"/>
      <c r="CA37" s="43"/>
      <c r="CB37" s="43"/>
      <c r="CC37" s="43"/>
      <c r="CD37" s="43"/>
      <c r="CE37" s="43"/>
    </row>
    <row r="38" spans="1:83" ht="13">
      <c r="A38" s="448">
        <v>1.0446666666666666</v>
      </c>
      <c r="B38" s="391">
        <v>500000</v>
      </c>
      <c r="C38" s="391">
        <v>9</v>
      </c>
      <c r="D38" s="391">
        <v>4701</v>
      </c>
      <c r="E38" s="67">
        <v>0.52754982415005858</v>
      </c>
      <c r="F38" s="68">
        <v>2.0515826494724498</v>
      </c>
      <c r="G38" s="68">
        <v>2.0408206062111116</v>
      </c>
      <c r="H38" s="69">
        <v>11.516462250918606</v>
      </c>
      <c r="I38" s="70">
        <v>3.7030844013998681</v>
      </c>
      <c r="J38" s="71">
        <v>522333.33333333343</v>
      </c>
      <c r="K38" s="72">
        <v>3.8684888379957298</v>
      </c>
      <c r="L38" s="81">
        <v>1.974978347413181E-2</v>
      </c>
      <c r="M38" s="80">
        <v>3.1187804291021077</v>
      </c>
      <c r="N38" s="73">
        <v>1.9953106682297816</v>
      </c>
      <c r="O38" s="51">
        <v>1.7596717467760856</v>
      </c>
      <c r="P38" s="74">
        <v>0</v>
      </c>
      <c r="Q38" s="75">
        <v>0</v>
      </c>
      <c r="R38" s="75">
        <v>0</v>
      </c>
      <c r="S38" s="75">
        <v>0</v>
      </c>
      <c r="T38" s="75">
        <v>0</v>
      </c>
      <c r="U38" s="75">
        <v>0</v>
      </c>
      <c r="V38" s="75">
        <v>0</v>
      </c>
      <c r="W38" s="74">
        <v>0</v>
      </c>
      <c r="X38" s="75">
        <v>0</v>
      </c>
      <c r="Y38" s="75">
        <v>0</v>
      </c>
      <c r="Z38" s="75">
        <v>0</v>
      </c>
      <c r="AA38" s="75">
        <v>0</v>
      </c>
      <c r="AB38" s="75">
        <v>0</v>
      </c>
      <c r="AC38" s="76">
        <v>1.5947269462881422</v>
      </c>
      <c r="AD38" s="75">
        <v>0</v>
      </c>
      <c r="AE38" s="75">
        <v>0</v>
      </c>
      <c r="AF38" s="75">
        <v>0</v>
      </c>
      <c r="AG38" s="75">
        <v>0</v>
      </c>
      <c r="AH38" s="75">
        <v>0</v>
      </c>
      <c r="AI38" s="75">
        <v>0</v>
      </c>
      <c r="AJ38" s="73">
        <v>1.2726629798911218</v>
      </c>
      <c r="AK38" s="75">
        <v>0</v>
      </c>
      <c r="AL38" s="75">
        <v>0</v>
      </c>
      <c r="AM38" s="75">
        <v>0</v>
      </c>
      <c r="AN38" s="75">
        <v>0</v>
      </c>
      <c r="AO38" s="75">
        <v>0</v>
      </c>
      <c r="AP38" s="75">
        <v>0</v>
      </c>
      <c r="AQ38" s="73">
        <v>1.7648311538922019</v>
      </c>
      <c r="AR38" s="51">
        <v>1.1499966685763205</v>
      </c>
      <c r="AS38" s="75">
        <v>0</v>
      </c>
      <c r="AT38" s="75">
        <v>0</v>
      </c>
      <c r="AU38" s="75">
        <v>0</v>
      </c>
      <c r="AV38" s="75">
        <v>0</v>
      </c>
      <c r="AW38" s="75">
        <v>0</v>
      </c>
      <c r="AX38" s="75">
        <v>0</v>
      </c>
      <c r="AY38" s="75">
        <v>0</v>
      </c>
      <c r="AZ38" s="52"/>
      <c r="BA38" s="77">
        <v>0</v>
      </c>
      <c r="BB38" s="77">
        <v>0</v>
      </c>
      <c r="BC38" s="77">
        <v>0</v>
      </c>
      <c r="BD38" s="77">
        <v>0</v>
      </c>
      <c r="BE38" s="43"/>
      <c r="BF38" s="75"/>
      <c r="BG38" s="75"/>
      <c r="BH38" s="75"/>
      <c r="BI38" s="75"/>
      <c r="BJ38" s="75"/>
      <c r="BK38" s="75"/>
      <c r="BL38" s="75"/>
      <c r="BM38" s="43"/>
      <c r="BN38" s="43"/>
      <c r="BO38" s="43"/>
      <c r="BP38" s="43"/>
      <c r="BQ38" s="43"/>
      <c r="BR38" s="43"/>
      <c r="BS38" s="43"/>
      <c r="BT38" s="43"/>
      <c r="BU38" s="43"/>
      <c r="BV38" s="43"/>
      <c r="BW38" s="43"/>
      <c r="BX38" s="43"/>
      <c r="BY38" s="43"/>
      <c r="BZ38" s="43"/>
      <c r="CA38" s="43"/>
      <c r="CB38" s="43"/>
      <c r="CC38" s="43"/>
      <c r="CD38" s="43"/>
      <c r="CE38" s="43"/>
    </row>
    <row r="39" spans="1:83" ht="13">
      <c r="A39" s="448">
        <v>1.0478787878787879</v>
      </c>
      <c r="B39" s="391">
        <v>550000</v>
      </c>
      <c r="C39" s="391">
        <v>3</v>
      </c>
      <c r="D39" s="391">
        <v>1729</v>
      </c>
      <c r="E39" s="67">
        <v>0.17584994138335286</v>
      </c>
      <c r="F39" s="68">
        <v>1.5240328253223914</v>
      </c>
      <c r="G39" s="68">
        <v>0.7506017502954716</v>
      </c>
      <c r="H39" s="69">
        <v>9.475641644707494</v>
      </c>
      <c r="I39" s="70">
        <v>4.0733928415398548</v>
      </c>
      <c r="J39" s="71">
        <v>576333.33333333337</v>
      </c>
      <c r="K39" s="72">
        <v>4.2684219533469152</v>
      </c>
      <c r="L39" s="81">
        <v>-9.8748917370672373E-3</v>
      </c>
      <c r="M39" s="80">
        <v>1.4090378331438675</v>
      </c>
      <c r="N39" s="73">
        <v>1.5334114888628343</v>
      </c>
      <c r="O39" s="51">
        <v>1.4407971864009381</v>
      </c>
      <c r="P39" s="74">
        <v>0</v>
      </c>
      <c r="Q39" s="75">
        <v>0</v>
      </c>
      <c r="R39" s="75">
        <v>0</v>
      </c>
      <c r="S39" s="75">
        <v>0</v>
      </c>
      <c r="T39" s="75">
        <v>0</v>
      </c>
      <c r="U39" s="75">
        <v>0</v>
      </c>
      <c r="V39" s="75">
        <v>0</v>
      </c>
      <c r="W39" s="74">
        <v>0</v>
      </c>
      <c r="X39" s="75">
        <v>0</v>
      </c>
      <c r="Y39" s="75">
        <v>0</v>
      </c>
      <c r="Z39" s="75">
        <v>0</v>
      </c>
      <c r="AA39" s="75">
        <v>0</v>
      </c>
      <c r="AB39" s="75">
        <v>0</v>
      </c>
      <c r="AC39" s="76">
        <v>0.45082998059622703</v>
      </c>
      <c r="AD39" s="75">
        <v>0</v>
      </c>
      <c r="AE39" s="75">
        <v>0</v>
      </c>
      <c r="AF39" s="75">
        <v>0</v>
      </c>
      <c r="AG39" s="75">
        <v>0</v>
      </c>
      <c r="AH39" s="75">
        <v>0</v>
      </c>
      <c r="AI39" s="75">
        <v>0</v>
      </c>
      <c r="AJ39" s="73">
        <v>0.50020087269352298</v>
      </c>
      <c r="AK39" s="75">
        <v>0</v>
      </c>
      <c r="AL39" s="75">
        <v>0</v>
      </c>
      <c r="AM39" s="75">
        <v>0</v>
      </c>
      <c r="AN39" s="75">
        <v>0</v>
      </c>
      <c r="AO39" s="75">
        <v>0</v>
      </c>
      <c r="AP39" s="75">
        <v>0</v>
      </c>
      <c r="AQ39" s="73">
        <v>0.42678571496442708</v>
      </c>
      <c r="AR39" s="51">
        <v>0.52838120354949747</v>
      </c>
      <c r="AS39" s="75">
        <v>0</v>
      </c>
      <c r="AT39" s="75">
        <v>0</v>
      </c>
      <c r="AU39" s="75">
        <v>0</v>
      </c>
      <c r="AV39" s="75">
        <v>0</v>
      </c>
      <c r="AW39" s="75">
        <v>0</v>
      </c>
      <c r="AX39" s="75">
        <v>0</v>
      </c>
      <c r="AY39" s="75">
        <v>0</v>
      </c>
      <c r="AZ39" s="52"/>
      <c r="BA39" s="77">
        <v>0</v>
      </c>
      <c r="BB39" s="77">
        <v>0</v>
      </c>
      <c r="BC39" s="77">
        <v>0</v>
      </c>
      <c r="BD39" s="77">
        <v>0</v>
      </c>
      <c r="BE39" s="43"/>
      <c r="BF39" s="75"/>
      <c r="BG39" s="51"/>
      <c r="BH39" s="79"/>
      <c r="BI39" s="79"/>
      <c r="BJ39" s="75"/>
      <c r="BK39" s="75"/>
      <c r="BL39" s="75"/>
      <c r="BM39" s="43"/>
      <c r="BN39" s="43"/>
      <c r="BO39" s="43"/>
      <c r="BP39" s="43"/>
      <c r="BQ39" s="43"/>
      <c r="BR39" s="43"/>
      <c r="BS39" s="43"/>
      <c r="BT39" s="43"/>
      <c r="BU39" s="43"/>
      <c r="BV39" s="43"/>
      <c r="BW39" s="43"/>
      <c r="BX39" s="43"/>
      <c r="BY39" s="43"/>
      <c r="BZ39" s="43"/>
      <c r="CA39" s="43"/>
      <c r="CB39" s="43"/>
      <c r="CC39" s="43"/>
      <c r="CD39" s="43"/>
      <c r="CE39" s="43"/>
    </row>
    <row r="40" spans="1:83" ht="13">
      <c r="A40" s="448">
        <v>1.0366666666666666</v>
      </c>
      <c r="B40" s="391">
        <v>600000</v>
      </c>
      <c r="C40" s="391">
        <v>5</v>
      </c>
      <c r="D40" s="391">
        <v>3110</v>
      </c>
      <c r="E40" s="67">
        <v>0.29308323563892147</v>
      </c>
      <c r="F40" s="68">
        <v>1.3481828839390386</v>
      </c>
      <c r="G40" s="68">
        <v>1.3501280760086274</v>
      </c>
      <c r="H40" s="69">
        <v>8.7250398944120224</v>
      </c>
      <c r="I40" s="70">
        <v>4.443701281679842</v>
      </c>
      <c r="J40" s="71">
        <v>622000.00000000012</v>
      </c>
      <c r="K40" s="72">
        <v>4.6066369953414368</v>
      </c>
      <c r="L40" s="81">
        <v>2.2218506408398397E-2</v>
      </c>
      <c r="M40" s="80">
        <v>3.0623958778699243</v>
      </c>
      <c r="N40" s="73">
        <v>1.3130128956623692</v>
      </c>
      <c r="O40" s="51">
        <v>1.1840562719812431</v>
      </c>
      <c r="P40" s="74">
        <v>0</v>
      </c>
      <c r="Q40" s="75">
        <v>0</v>
      </c>
      <c r="R40" s="75">
        <v>0</v>
      </c>
      <c r="S40" s="75">
        <v>0</v>
      </c>
      <c r="T40" s="75">
        <v>0</v>
      </c>
      <c r="U40" s="75">
        <v>0</v>
      </c>
      <c r="V40" s="75">
        <v>0</v>
      </c>
      <c r="W40" s="74">
        <v>0</v>
      </c>
      <c r="X40" s="75">
        <v>0</v>
      </c>
      <c r="Y40" s="75">
        <v>0</v>
      </c>
      <c r="Z40" s="75">
        <v>0</v>
      </c>
      <c r="AA40" s="75">
        <v>0</v>
      </c>
      <c r="AB40" s="75">
        <v>0</v>
      </c>
      <c r="AC40" s="76">
        <v>0.89938304209853381</v>
      </c>
      <c r="AD40" s="75">
        <v>0</v>
      </c>
      <c r="AE40" s="75">
        <v>0</v>
      </c>
      <c r="AF40" s="75">
        <v>0</v>
      </c>
      <c r="AG40" s="75">
        <v>0</v>
      </c>
      <c r="AH40" s="75">
        <v>0</v>
      </c>
      <c r="AI40" s="75">
        <v>0</v>
      </c>
      <c r="AJ40" s="73">
        <v>0.69648222780111135</v>
      </c>
      <c r="AK40" s="75">
        <v>0</v>
      </c>
      <c r="AL40" s="75">
        <v>0</v>
      </c>
      <c r="AM40" s="75">
        <v>0</v>
      </c>
      <c r="AN40" s="75">
        <v>0</v>
      </c>
      <c r="AO40" s="75">
        <v>0</v>
      </c>
      <c r="AP40" s="75">
        <v>0</v>
      </c>
      <c r="AQ40" s="73">
        <v>1.0073090071503541</v>
      </c>
      <c r="AR40" s="51">
        <v>0.62185913196528031</v>
      </c>
      <c r="AS40" s="75">
        <v>0</v>
      </c>
      <c r="AT40" s="75">
        <v>0</v>
      </c>
      <c r="AU40" s="75">
        <v>0</v>
      </c>
      <c r="AV40" s="75">
        <v>0</v>
      </c>
      <c r="AW40" s="75">
        <v>0</v>
      </c>
      <c r="AX40" s="75">
        <v>0</v>
      </c>
      <c r="AY40" s="75">
        <v>0</v>
      </c>
      <c r="AZ40" s="52"/>
      <c r="BA40" s="77">
        <v>0</v>
      </c>
      <c r="BB40" s="77">
        <v>0</v>
      </c>
      <c r="BC40" s="77">
        <v>0</v>
      </c>
      <c r="BD40" s="77">
        <v>0</v>
      </c>
      <c r="BE40" s="43"/>
      <c r="BF40" s="75"/>
      <c r="BG40" s="75"/>
      <c r="BH40" s="75"/>
      <c r="BI40" s="75"/>
      <c r="BJ40" s="51"/>
      <c r="BK40" s="79"/>
      <c r="BL40" s="79"/>
      <c r="BM40" s="43"/>
      <c r="BN40" s="43"/>
      <c r="BO40" s="43"/>
      <c r="BP40" s="43"/>
      <c r="BQ40" s="43"/>
      <c r="BR40" s="43"/>
      <c r="BS40" s="43"/>
      <c r="BT40" s="43"/>
      <c r="BU40" s="43"/>
      <c r="BV40" s="43"/>
      <c r="BW40" s="43"/>
      <c r="BX40" s="43"/>
      <c r="BY40" s="43"/>
      <c r="BZ40" s="43"/>
      <c r="CA40" s="43"/>
      <c r="CB40" s="43"/>
      <c r="CC40" s="43"/>
      <c r="CD40" s="43"/>
      <c r="CE40" s="43"/>
    </row>
    <row r="41" spans="1:83" ht="13">
      <c r="A41" s="448">
        <v>1.1005128205128205</v>
      </c>
      <c r="B41" s="391">
        <v>650000</v>
      </c>
      <c r="C41" s="391">
        <v>3</v>
      </c>
      <c r="D41" s="391">
        <v>2146</v>
      </c>
      <c r="E41" s="67">
        <v>0.17584994138335286</v>
      </c>
      <c r="F41" s="68">
        <v>1.0550996483001172</v>
      </c>
      <c r="G41" s="68">
        <v>0.93163178492428111</v>
      </c>
      <c r="H41" s="69">
        <v>7.3749118184033957</v>
      </c>
      <c r="I41" s="70">
        <v>4.8140097218198283</v>
      </c>
      <c r="J41" s="71">
        <v>715333.33333333349</v>
      </c>
      <c r="K41" s="72">
        <v>5.2978794169360794</v>
      </c>
      <c r="L41" s="81">
        <v>-0.1135612549762639</v>
      </c>
      <c r="M41" s="80">
        <v>1.2740774418616598</v>
      </c>
      <c r="N41" s="73">
        <v>1.1090269636576793</v>
      </c>
      <c r="O41" s="51">
        <v>0.99413833528722173</v>
      </c>
      <c r="P41" s="74">
        <v>0</v>
      </c>
      <c r="Q41" s="75">
        <v>0</v>
      </c>
      <c r="R41" s="75">
        <v>0</v>
      </c>
      <c r="S41" s="75">
        <v>0</v>
      </c>
      <c r="T41" s="75">
        <v>0</v>
      </c>
      <c r="U41" s="75">
        <v>7.0830005257937882</v>
      </c>
      <c r="V41" s="75">
        <v>0</v>
      </c>
      <c r="W41" s="74">
        <v>0</v>
      </c>
      <c r="X41" s="75">
        <v>0</v>
      </c>
      <c r="Y41" s="75">
        <v>0</v>
      </c>
      <c r="Z41" s="75">
        <v>0</v>
      </c>
      <c r="AA41" s="75">
        <v>0</v>
      </c>
      <c r="AB41" s="75">
        <v>7.1096615758177784</v>
      </c>
      <c r="AC41" s="76">
        <v>0.1817120840158262</v>
      </c>
      <c r="AD41" s="75">
        <v>0</v>
      </c>
      <c r="AE41" s="75">
        <v>0</v>
      </c>
      <c r="AF41" s="75">
        <v>0</v>
      </c>
      <c r="AG41" s="75">
        <v>0</v>
      </c>
      <c r="AH41" s="75">
        <v>0</v>
      </c>
      <c r="AI41" s="75">
        <v>7.1013077801435944</v>
      </c>
      <c r="AJ41" s="73">
        <v>0.31025117420231169</v>
      </c>
      <c r="AK41" s="75">
        <v>0</v>
      </c>
      <c r="AL41" s="75">
        <v>0</v>
      </c>
      <c r="AM41" s="75">
        <v>0</v>
      </c>
      <c r="AN41" s="75">
        <v>0</v>
      </c>
      <c r="AO41" s="75">
        <v>0</v>
      </c>
      <c r="AP41" s="75">
        <v>7.0905047122942548</v>
      </c>
      <c r="AQ41" s="73">
        <v>0.12598704491763893</v>
      </c>
      <c r="AR41" s="51">
        <v>0.44747765509949</v>
      </c>
      <c r="AS41" s="75">
        <v>0</v>
      </c>
      <c r="AT41" s="75">
        <v>0</v>
      </c>
      <c r="AU41" s="75">
        <v>0</v>
      </c>
      <c r="AV41" s="75">
        <v>0</v>
      </c>
      <c r="AW41" s="75">
        <v>0</v>
      </c>
      <c r="AX41" s="75">
        <v>7.0976128320569369</v>
      </c>
      <c r="AY41" s="75">
        <v>0</v>
      </c>
      <c r="AZ41" s="52"/>
      <c r="BA41" s="77">
        <v>0</v>
      </c>
      <c r="BB41" s="77">
        <v>0</v>
      </c>
      <c r="BC41" s="77">
        <v>0</v>
      </c>
      <c r="BD41" s="77">
        <v>0</v>
      </c>
      <c r="BE41" s="43"/>
      <c r="BF41" s="75"/>
      <c r="BG41" s="75"/>
      <c r="BH41" s="75"/>
      <c r="BI41" s="75"/>
      <c r="BJ41" s="75"/>
      <c r="BK41" s="75"/>
      <c r="BL41" s="75"/>
      <c r="BM41" s="51"/>
      <c r="BN41" s="79"/>
      <c r="BO41" s="79"/>
      <c r="BP41" s="51"/>
      <c r="BQ41" s="79"/>
      <c r="BR41" s="79"/>
      <c r="BS41" s="43"/>
      <c r="BT41" s="43"/>
      <c r="BU41" s="43"/>
      <c r="BV41" s="43"/>
      <c r="BW41" s="43"/>
      <c r="BX41" s="43"/>
      <c r="BY41" s="43"/>
      <c r="BZ41" s="43"/>
      <c r="CA41" s="43"/>
      <c r="CB41" s="43"/>
      <c r="CC41" s="43"/>
      <c r="CD41" s="43"/>
      <c r="CE41" s="43"/>
    </row>
    <row r="42" spans="1:83" ht="13">
      <c r="A42" s="448">
        <v>1.0693333333333332</v>
      </c>
      <c r="B42" s="391">
        <v>750000</v>
      </c>
      <c r="C42" s="391">
        <v>6</v>
      </c>
      <c r="D42" s="391">
        <v>4812</v>
      </c>
      <c r="E42" s="67">
        <v>0.35169988276670572</v>
      </c>
      <c r="F42" s="68">
        <v>0.8792497069167643</v>
      </c>
      <c r="G42" s="68">
        <v>2.089008457155471</v>
      </c>
      <c r="H42" s="69">
        <v>6.4432800334791143</v>
      </c>
      <c r="I42" s="70">
        <v>5.5546266020998027</v>
      </c>
      <c r="J42" s="71">
        <v>802000.00000000012</v>
      </c>
      <c r="K42" s="72">
        <v>5.9397473798453895</v>
      </c>
      <c r="L42" s="81">
        <v>-1.4812337605599524E-2</v>
      </c>
      <c r="M42" s="80">
        <v>4.0812783356974753</v>
      </c>
      <c r="N42" s="73">
        <v>0.89331770222743367</v>
      </c>
      <c r="O42" s="51">
        <v>0.71043376318874585</v>
      </c>
      <c r="P42" s="74">
        <v>0</v>
      </c>
      <c r="Q42" s="75">
        <v>0</v>
      </c>
      <c r="R42" s="75">
        <v>0</v>
      </c>
      <c r="S42" s="75">
        <v>0</v>
      </c>
      <c r="T42" s="75">
        <v>0</v>
      </c>
      <c r="U42" s="75">
        <v>0</v>
      </c>
      <c r="V42" s="75">
        <v>0</v>
      </c>
      <c r="W42" s="74">
        <v>0</v>
      </c>
      <c r="X42" s="75">
        <v>0</v>
      </c>
      <c r="Y42" s="75">
        <v>0</v>
      </c>
      <c r="Z42" s="75">
        <v>0</v>
      </c>
      <c r="AA42" s="75">
        <v>0</v>
      </c>
      <c r="AB42" s="75">
        <v>0</v>
      </c>
      <c r="AC42" s="76">
        <v>0.45660985214233357</v>
      </c>
      <c r="AD42" s="75">
        <v>0</v>
      </c>
      <c r="AE42" s="75">
        <v>0</v>
      </c>
      <c r="AF42" s="75">
        <v>0</v>
      </c>
      <c r="AG42" s="75">
        <v>0</v>
      </c>
      <c r="AH42" s="75">
        <v>0</v>
      </c>
      <c r="AI42" s="75">
        <v>0</v>
      </c>
      <c r="AJ42" s="73">
        <v>0.49386921607714923</v>
      </c>
      <c r="AK42" s="75">
        <v>0</v>
      </c>
      <c r="AL42" s="75">
        <v>0</v>
      </c>
      <c r="AM42" s="75">
        <v>0</v>
      </c>
      <c r="AN42" s="75">
        <v>0</v>
      </c>
      <c r="AO42" s="75">
        <v>0</v>
      </c>
      <c r="AP42" s="75">
        <v>0</v>
      </c>
      <c r="AQ42" s="73">
        <v>0.4383454580566396</v>
      </c>
      <c r="AR42" s="51">
        <v>0.51444710008036454</v>
      </c>
      <c r="AS42" s="75">
        <v>0</v>
      </c>
      <c r="AT42" s="75">
        <v>0</v>
      </c>
      <c r="AU42" s="75">
        <v>0</v>
      </c>
      <c r="AV42" s="75">
        <v>0</v>
      </c>
      <c r="AW42" s="75">
        <v>0</v>
      </c>
      <c r="AX42" s="75">
        <v>0</v>
      </c>
      <c r="AY42" s="75">
        <v>0</v>
      </c>
      <c r="AZ42" s="52"/>
      <c r="BA42" s="77">
        <v>0</v>
      </c>
      <c r="BB42" s="77">
        <v>0</v>
      </c>
      <c r="BC42" s="77">
        <v>0</v>
      </c>
      <c r="BD42" s="77">
        <v>0</v>
      </c>
      <c r="BE42" s="43"/>
      <c r="BF42" s="75"/>
      <c r="BG42" s="49"/>
      <c r="BH42" s="49"/>
      <c r="BI42" s="49"/>
      <c r="BJ42" s="49"/>
      <c r="BK42" s="49"/>
      <c r="BL42" s="49"/>
      <c r="BM42" s="49"/>
      <c r="BN42" s="49"/>
      <c r="BO42" s="49"/>
      <c r="BP42" s="51"/>
      <c r="BQ42" s="79"/>
      <c r="BR42" s="79"/>
      <c r="BS42" s="49"/>
      <c r="BT42" s="49"/>
      <c r="BU42" s="49"/>
      <c r="BV42" s="43"/>
      <c r="BW42" s="43"/>
      <c r="BX42" s="43"/>
      <c r="BY42" s="43"/>
      <c r="BZ42" s="43"/>
      <c r="CA42" s="43"/>
      <c r="CB42" s="43"/>
      <c r="CC42" s="43"/>
      <c r="CD42" s="43"/>
      <c r="CE42" s="43"/>
    </row>
    <row r="43" spans="1:83" ht="13">
      <c r="A43" s="448">
        <v>1.0349019607843137</v>
      </c>
      <c r="B43" s="391">
        <v>850000</v>
      </c>
      <c r="C43" s="391">
        <v>3</v>
      </c>
      <c r="D43" s="391">
        <v>2639</v>
      </c>
      <c r="E43" s="67">
        <v>0.17584994138335286</v>
      </c>
      <c r="F43" s="68">
        <v>0.52754982415005858</v>
      </c>
      <c r="G43" s="68">
        <v>1.1456553030825618</v>
      </c>
      <c r="H43" s="69">
        <v>4.3542715763236437</v>
      </c>
      <c r="I43" s="70">
        <v>6.2952434823797763</v>
      </c>
      <c r="J43" s="71">
        <v>879666.66666666663</v>
      </c>
      <c r="K43" s="72">
        <v>6.5149598235295016</v>
      </c>
      <c r="L43" s="81">
        <v>0.33574631906025409</v>
      </c>
      <c r="M43" s="80">
        <v>2.4948792695174387</v>
      </c>
      <c r="N43" s="73">
        <v>0.42125830402500947</v>
      </c>
      <c r="O43" s="51">
        <v>0.38647909339585773</v>
      </c>
      <c r="P43" s="74">
        <v>0</v>
      </c>
      <c r="Q43" s="75">
        <v>0</v>
      </c>
      <c r="R43" s="75">
        <v>0</v>
      </c>
      <c r="S43" s="75">
        <v>0</v>
      </c>
      <c r="T43" s="75">
        <v>0</v>
      </c>
      <c r="U43" s="75">
        <v>0</v>
      </c>
      <c r="V43" s="75">
        <v>4.1747855788407096</v>
      </c>
      <c r="W43" s="74">
        <v>0</v>
      </c>
      <c r="X43" s="75">
        <v>0</v>
      </c>
      <c r="Y43" s="75">
        <v>0</v>
      </c>
      <c r="Z43" s="75">
        <v>0</v>
      </c>
      <c r="AA43" s="75">
        <v>0</v>
      </c>
      <c r="AB43" s="75">
        <v>0</v>
      </c>
      <c r="AC43" s="76">
        <v>0.40017492659665255</v>
      </c>
      <c r="AD43" s="75">
        <v>0</v>
      </c>
      <c r="AE43" s="75">
        <v>0</v>
      </c>
      <c r="AF43" s="75">
        <v>0</v>
      </c>
      <c r="AG43" s="75">
        <v>0</v>
      </c>
      <c r="AH43" s="75">
        <v>0</v>
      </c>
      <c r="AI43" s="75">
        <v>0</v>
      </c>
      <c r="AJ43" s="73">
        <v>6.2613048761917728E-2</v>
      </c>
      <c r="AK43" s="75">
        <v>0</v>
      </c>
      <c r="AL43" s="75">
        <v>0</v>
      </c>
      <c r="AM43" s="75">
        <v>0</v>
      </c>
      <c r="AN43" s="75">
        <v>0</v>
      </c>
      <c r="AO43" s="75">
        <v>0</v>
      </c>
      <c r="AP43" s="75">
        <v>0</v>
      </c>
      <c r="AQ43" s="73">
        <v>0.64205843778396265</v>
      </c>
      <c r="AR43" s="51">
        <v>3.9024753383466719E-2</v>
      </c>
      <c r="AS43" s="75">
        <v>0</v>
      </c>
      <c r="AT43" s="75">
        <v>0</v>
      </c>
      <c r="AU43" s="75">
        <v>0</v>
      </c>
      <c r="AV43" s="75">
        <v>0</v>
      </c>
      <c r="AW43" s="75">
        <v>0</v>
      </c>
      <c r="AX43" s="75">
        <v>0</v>
      </c>
      <c r="AY43" s="75">
        <v>4.1802476633072772</v>
      </c>
      <c r="AZ43" s="52"/>
      <c r="BA43" s="77">
        <v>0</v>
      </c>
      <c r="BB43" s="77">
        <v>0</v>
      </c>
      <c r="BC43" s="77">
        <v>0</v>
      </c>
      <c r="BD43" s="77">
        <v>0</v>
      </c>
      <c r="BE43" s="43"/>
      <c r="BF43" s="75"/>
      <c r="BG43" s="49"/>
      <c r="BH43" s="49"/>
      <c r="BI43" s="49"/>
      <c r="BJ43" s="49"/>
      <c r="BK43" s="49"/>
      <c r="BL43" s="49"/>
      <c r="BM43" s="49"/>
      <c r="BN43" s="49"/>
      <c r="BO43" s="49"/>
      <c r="BP43" s="51"/>
      <c r="BQ43" s="79"/>
      <c r="BR43" s="79"/>
      <c r="BS43" s="49"/>
      <c r="BT43" s="49"/>
      <c r="BU43" s="49"/>
      <c r="BV43" s="43"/>
      <c r="BW43" s="43"/>
      <c r="BX43" s="43"/>
      <c r="BY43" s="43"/>
      <c r="BZ43" s="43"/>
      <c r="CA43" s="43"/>
      <c r="CB43" s="43"/>
      <c r="CC43" s="43"/>
      <c r="CD43" s="43"/>
      <c r="CE43" s="43"/>
    </row>
    <row r="44" spans="1:83" ht="13">
      <c r="A44" s="448">
        <v>1.2318333333333333</v>
      </c>
      <c r="B44" s="391">
        <v>1000000</v>
      </c>
      <c r="C44" s="391">
        <v>6</v>
      </c>
      <c r="D44" s="391">
        <v>7391</v>
      </c>
      <c r="E44" s="67">
        <v>0.35169988276670572</v>
      </c>
      <c r="F44" s="68">
        <v>0.35169988276670572</v>
      </c>
      <c r="G44" s="68">
        <v>3.2086162732410819</v>
      </c>
      <c r="H44" s="69">
        <v>3.2086162732410819</v>
      </c>
      <c r="I44" s="70">
        <v>7.4061688027997361</v>
      </c>
      <c r="J44" s="71">
        <v>1231833.3333333335</v>
      </c>
      <c r="K44" s="72">
        <v>9.1231656035821427</v>
      </c>
      <c r="L44" s="81">
        <v>-5.4200812021822742</v>
      </c>
      <c r="M44" s="80" t="e">
        <v>#DIV/0!</v>
      </c>
      <c r="N44" s="73">
        <v>-0.16307151230949599</v>
      </c>
      <c r="O44" s="51">
        <v>-8.1535756154747993E-2</v>
      </c>
      <c r="P44" s="74">
        <v>0</v>
      </c>
      <c r="Q44" s="75">
        <v>0</v>
      </c>
      <c r="R44" s="75">
        <v>0</v>
      </c>
      <c r="S44" s="75">
        <v>0</v>
      </c>
      <c r="T44" s="75">
        <v>0</v>
      </c>
      <c r="U44" s="75">
        <v>0</v>
      </c>
      <c r="V44" s="75">
        <v>0</v>
      </c>
      <c r="W44" s="74">
        <v>0</v>
      </c>
      <c r="X44" s="75">
        <v>0</v>
      </c>
      <c r="Y44" s="75">
        <v>0</v>
      </c>
      <c r="Z44" s="75">
        <v>0</v>
      </c>
      <c r="AA44" s="75">
        <v>0</v>
      </c>
      <c r="AB44" s="75">
        <v>0</v>
      </c>
      <c r="AC44" s="76">
        <v>0.1024171630973459</v>
      </c>
      <c r="AD44" s="75">
        <v>0</v>
      </c>
      <c r="AE44" s="75">
        <v>0</v>
      </c>
      <c r="AF44" s="75">
        <v>0</v>
      </c>
      <c r="AG44" s="75">
        <v>0</v>
      </c>
      <c r="AH44" s="75">
        <v>0</v>
      </c>
      <c r="AI44" s="75">
        <v>0</v>
      </c>
      <c r="AJ44" s="73">
        <v>2.2018335883439554E-2</v>
      </c>
      <c r="AK44" s="75">
        <v>0</v>
      </c>
      <c r="AL44" s="75">
        <v>0</v>
      </c>
      <c r="AM44" s="75">
        <v>0</v>
      </c>
      <c r="AN44" s="75">
        <v>0</v>
      </c>
      <c r="AO44" s="75">
        <v>0</v>
      </c>
      <c r="AP44" s="75">
        <v>0</v>
      </c>
      <c r="AQ44" s="73">
        <v>0.25232175081749453</v>
      </c>
      <c r="AR44" s="51">
        <v>8.9372219794775602E-3</v>
      </c>
      <c r="AS44" s="75">
        <v>0</v>
      </c>
      <c r="AT44" s="75">
        <v>0</v>
      </c>
      <c r="AU44" s="75">
        <v>0</v>
      </c>
      <c r="AV44" s="75">
        <v>0</v>
      </c>
      <c r="AW44" s="75">
        <v>0</v>
      </c>
      <c r="AX44" s="75">
        <v>0</v>
      </c>
      <c r="AY44" s="75">
        <v>0</v>
      </c>
      <c r="AZ44" s="52"/>
      <c r="BA44" s="77">
        <v>0</v>
      </c>
      <c r="BB44" s="77">
        <v>0</v>
      </c>
      <c r="BC44" s="77">
        <v>0</v>
      </c>
      <c r="BD44" s="77">
        <v>0</v>
      </c>
      <c r="BE44" s="43"/>
      <c r="BF44" s="75"/>
      <c r="BG44" s="49"/>
      <c r="BH44" s="49"/>
      <c r="BI44" s="49"/>
      <c r="BJ44" s="49"/>
      <c r="BK44" s="49"/>
      <c r="BL44" s="49"/>
      <c r="BM44" s="49"/>
      <c r="BN44" s="49"/>
      <c r="BO44" s="49"/>
      <c r="BP44" s="51"/>
      <c r="BQ44" s="79"/>
      <c r="BR44" s="79"/>
      <c r="BS44" s="49"/>
      <c r="BT44" s="49"/>
      <c r="BU44" s="49"/>
      <c r="BV44" s="43"/>
      <c r="BW44" s="43"/>
      <c r="BX44" s="43"/>
      <c r="BY44" s="43"/>
      <c r="BZ44" s="43"/>
      <c r="CA44" s="43"/>
      <c r="CB44" s="43"/>
      <c r="CC44" s="43"/>
      <c r="CD44" s="43"/>
      <c r="CE44" s="43"/>
    </row>
    <row r="45" spans="1:83" ht="13">
      <c r="B45" s="448"/>
      <c r="C45" s="83"/>
      <c r="D45" s="83"/>
      <c r="E45" s="67">
        <v>0</v>
      </c>
      <c r="F45" s="68"/>
      <c r="G45" s="68"/>
      <c r="H45" s="69"/>
      <c r="I45" s="70"/>
      <c r="J45" s="71"/>
      <c r="K45" s="72"/>
      <c r="L45" s="81"/>
      <c r="M45" s="52"/>
      <c r="N45" s="73"/>
      <c r="O45" s="51"/>
      <c r="P45" s="73"/>
      <c r="Q45" s="51"/>
      <c r="R45" s="51"/>
      <c r="S45" s="51"/>
      <c r="T45" s="51"/>
      <c r="U45" s="51"/>
      <c r="V45" s="51"/>
      <c r="W45" s="73"/>
      <c r="X45" s="51"/>
      <c r="Y45" s="51"/>
      <c r="Z45" s="51"/>
      <c r="AA45" s="51"/>
      <c r="AB45" s="51"/>
      <c r="AC45" s="49"/>
      <c r="AD45" s="49"/>
      <c r="AE45" s="49"/>
      <c r="AF45" s="49"/>
      <c r="AG45" s="49"/>
      <c r="AH45" s="49"/>
      <c r="AI45" s="49"/>
      <c r="AJ45" s="63"/>
      <c r="AK45" s="49"/>
      <c r="AL45" s="49"/>
      <c r="AM45" s="49"/>
      <c r="AN45" s="49"/>
      <c r="AO45" s="43"/>
      <c r="AP45" s="43"/>
      <c r="AQ45" s="43"/>
      <c r="AR45" s="43"/>
      <c r="AS45" s="75">
        <v>94.165726682364053</v>
      </c>
      <c r="AT45" s="75">
        <v>79.825338711235077</v>
      </c>
      <c r="AU45" s="75">
        <v>53.556271735207929</v>
      </c>
      <c r="AV45" s="75">
        <v>30.883513822474391</v>
      </c>
      <c r="AW45" s="75">
        <v>20.233678596557617</v>
      </c>
      <c r="AX45" s="75">
        <v>7.0976128320569369</v>
      </c>
      <c r="AY45" s="75">
        <v>4.1802476633072772</v>
      </c>
      <c r="AZ45" s="78"/>
      <c r="BA45" s="75"/>
      <c r="BB45" s="75"/>
      <c r="BC45" s="75"/>
      <c r="BD45" s="75"/>
      <c r="BE45" s="43"/>
      <c r="BF45" s="43"/>
      <c r="BG45" s="43"/>
      <c r="BH45" s="43"/>
      <c r="BI45" s="43"/>
      <c r="BJ45" s="43"/>
      <c r="BK45" s="43"/>
      <c r="BL45" s="43"/>
      <c r="BM45" s="43"/>
      <c r="BN45" s="43"/>
      <c r="BO45" s="43"/>
      <c r="BP45" s="43"/>
      <c r="BQ45" s="43"/>
      <c r="BR45" s="43"/>
      <c r="BS45" s="43"/>
      <c r="BT45" s="43"/>
      <c r="BU45" s="43"/>
      <c r="BV45" s="43"/>
      <c r="BW45" s="43"/>
      <c r="BX45" s="43"/>
      <c r="BY45" s="43"/>
      <c r="BZ45" s="43"/>
      <c r="CA45" s="43"/>
      <c r="CB45" s="43"/>
      <c r="CC45" s="43"/>
      <c r="CD45" s="43"/>
      <c r="CE45" s="43"/>
    </row>
    <row r="46" spans="1:83">
      <c r="A46" s="84"/>
      <c r="C46" s="82">
        <v>1203</v>
      </c>
      <c r="D46" s="82">
        <v>217449</v>
      </c>
      <c r="P46" s="52"/>
      <c r="W46" s="52"/>
      <c r="AJ46" s="52"/>
      <c r="AW46" s="40">
        <v>54640068.665215217</v>
      </c>
      <c r="AX46" s="40">
        <v>95833797.757537514</v>
      </c>
      <c r="AY46" s="40">
        <v>112885562.68733785</v>
      </c>
      <c r="BA46" s="62">
        <v>0</v>
      </c>
      <c r="BB46" s="62">
        <v>0</v>
      </c>
      <c r="BC46" s="62">
        <v>0</v>
      </c>
      <c r="BD46" s="62">
        <v>0</v>
      </c>
      <c r="BE46" s="43"/>
      <c r="BF46" s="43"/>
      <c r="BG46" s="43"/>
      <c r="BH46" s="43"/>
      <c r="BI46" s="43"/>
      <c r="BJ46" s="43"/>
      <c r="BK46" s="43"/>
      <c r="BL46" s="43"/>
      <c r="BM46" s="43"/>
      <c r="BN46" s="43"/>
      <c r="BO46" s="43"/>
      <c r="BP46" s="43"/>
      <c r="BQ46" s="43"/>
      <c r="BR46" s="43"/>
      <c r="BS46" s="43"/>
      <c r="BT46" s="43"/>
      <c r="BU46" s="43"/>
      <c r="BV46" s="43"/>
      <c r="BW46" s="43"/>
      <c r="BX46" s="43"/>
      <c r="BY46" s="43"/>
      <c r="BZ46" s="43"/>
      <c r="CA46" s="43"/>
      <c r="CB46" s="43"/>
      <c r="CC46" s="43"/>
      <c r="CD46" s="43"/>
      <c r="CE46" s="43"/>
    </row>
    <row r="47" spans="1:83" s="391" customFormat="1" ht="13">
      <c r="C47" s="391">
        <v>0.98204081632653062</v>
      </c>
      <c r="D47" s="479">
        <v>0.36060744023990582</v>
      </c>
      <c r="G47" s="391">
        <v>135022577.34416914</v>
      </c>
      <c r="AW47" s="391">
        <v>18169345.758077126</v>
      </c>
      <c r="AX47" s="448">
        <v>0</v>
      </c>
      <c r="AY47" s="391">
        <v>18169345.758077126</v>
      </c>
    </row>
    <row r="48" spans="1:83" s="391" customFormat="1" ht="13">
      <c r="C48" s="479">
        <v>0.99072512647554811</v>
      </c>
      <c r="D48" s="479">
        <v>0.37002787882722588</v>
      </c>
      <c r="AU48" s="391" t="s">
        <v>592</v>
      </c>
      <c r="AW48" s="391">
        <v>3.0072667113467828</v>
      </c>
      <c r="AX48" s="239" t="e">
        <v>#DIV/0!</v>
      </c>
      <c r="AY48" s="239">
        <v>6.2129679400896931</v>
      </c>
    </row>
    <row r="49" spans="3:47" s="391" customFormat="1" ht="65">
      <c r="C49" s="391">
        <v>0.98895619930057899</v>
      </c>
      <c r="D49" s="479">
        <v>0.36810900795190099</v>
      </c>
      <c r="AU49" s="1" t="s">
        <v>593</v>
      </c>
    </row>
    <row r="50" spans="3:47" s="391" customFormat="1" ht="13">
      <c r="AU50" s="1"/>
    </row>
    <row r="51" spans="3:47" s="391" customFormat="1" ht="26">
      <c r="AU51" s="1" t="s">
        <v>594</v>
      </c>
    </row>
    <row r="52" spans="3:47" s="391" customFormat="1" ht="13">
      <c r="AU52" s="1" t="s">
        <v>595</v>
      </c>
    </row>
    <row r="53" spans="3:47" s="391" customFormat="1" ht="13">
      <c r="AU53" s="1" t="s">
        <v>596</v>
      </c>
    </row>
    <row r="54" spans="3:47" s="391" customFormat="1" ht="39">
      <c r="AU54" s="1" t="s">
        <v>597</v>
      </c>
    </row>
    <row r="55" spans="3:47" s="391" customFormat="1" ht="13"/>
    <row r="56" spans="3:47" s="391" customFormat="1" ht="13"/>
    <row r="57" spans="3:47" s="391" customFormat="1" ht="13"/>
    <row r="58" spans="3:47" s="391" customFormat="1" ht="13"/>
    <row r="59" spans="3:47" s="391" customFormat="1" ht="13"/>
    <row r="60" spans="3:47" s="391" customFormat="1" ht="13"/>
    <row r="61" spans="3:47" s="391" customFormat="1" ht="13"/>
    <row r="62" spans="3:47" s="391" customFormat="1" ht="13"/>
    <row r="63" spans="3:47" s="391" customFormat="1" ht="13"/>
    <row r="64" spans="3:47" s="391" customFormat="1" ht="13"/>
    <row r="65" s="391" customFormat="1" ht="13"/>
    <row r="66" s="391" customFormat="1" ht="13"/>
    <row r="67" s="391" customFormat="1" ht="13"/>
    <row r="68" s="391" customFormat="1" ht="13"/>
    <row r="69" s="391" customFormat="1" ht="13"/>
    <row r="70" s="391" customFormat="1" ht="13"/>
    <row r="71" s="391" customFormat="1" ht="13"/>
    <row r="72" s="391" customFormat="1" ht="13"/>
    <row r="73" s="391" customFormat="1" ht="13"/>
    <row r="74" s="391" customFormat="1" ht="13"/>
    <row r="75" s="391" customFormat="1" ht="13"/>
    <row r="76" s="391" customFormat="1" ht="13"/>
    <row r="77" s="391" customFormat="1" ht="13"/>
    <row r="78" s="391" customFormat="1" ht="13"/>
    <row r="79" s="391" customFormat="1" ht="13"/>
    <row r="80" s="391" customFormat="1" ht="13"/>
    <row r="81" s="391" customFormat="1" ht="13"/>
    <row r="82" s="391" customFormat="1" ht="13"/>
    <row r="83" s="391" customFormat="1" ht="13"/>
    <row r="84" s="391" customFormat="1" ht="13"/>
    <row r="85" s="391" customFormat="1" ht="13"/>
    <row r="86" s="391" customFormat="1" ht="13"/>
    <row r="87" s="391" customFormat="1" ht="13"/>
    <row r="88" s="391" customFormat="1" ht="13"/>
    <row r="89" s="391" customFormat="1" ht="13"/>
    <row r="90" s="391" customFormat="1" ht="13"/>
    <row r="91" s="391" customFormat="1" ht="13"/>
    <row r="92" s="391" customFormat="1" ht="13"/>
    <row r="93" s="391" customFormat="1" ht="13"/>
    <row r="94" s="391" customFormat="1" ht="13"/>
    <row r="95" s="391" customFormat="1" ht="13"/>
    <row r="96" s="391" customFormat="1" ht="13"/>
    <row r="97" s="391" customFormat="1" ht="13"/>
    <row r="98" s="391" customFormat="1" ht="13"/>
  </sheetData>
  <mergeCells count="1">
    <mergeCell ref="AC1:AI1"/>
  </mergeCells>
  <pageMargins left="0.7" right="0.7" top="0.75" bottom="0.75" header="0.3" footer="0.3"/>
  <legacyDrawing r:id="rId1"/>
  <extLst>
    <ext xmlns:mx="http://schemas.microsoft.com/office/mac/excel/2008/main" uri="{64002731-A6B0-56B0-2670-7721B7C09600}">
      <mx:PLV Mode="0" OnePage="0" WScale="0"/>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69"/>
  <sheetViews>
    <sheetView topLeftCell="AD1" workbookViewId="0">
      <selection activeCell="AD1" sqref="A1:XFD1048576"/>
    </sheetView>
  </sheetViews>
  <sheetFormatPr baseColWidth="10" defaultColWidth="7.42578125" defaultRowHeight="12" x14ac:dyDescent="0"/>
  <cols>
    <col min="1" max="1" width="7.42578125" style="40" customWidth="1"/>
    <col min="2" max="2" width="9.42578125" style="40" customWidth="1"/>
    <col min="3" max="3" width="9.85546875" style="40" bestFit="1" customWidth="1"/>
    <col min="4" max="4" width="8.85546875" style="40" customWidth="1"/>
    <col min="5" max="5" width="11.42578125" style="40" customWidth="1"/>
    <col min="6" max="6" width="9.42578125" style="40" bestFit="1" customWidth="1"/>
    <col min="7" max="7" width="8.28515625" style="40" bestFit="1" customWidth="1"/>
    <col min="8" max="8" width="10.7109375" style="40" customWidth="1"/>
    <col min="9" max="9" width="9.42578125" style="40" customWidth="1"/>
    <col min="10" max="11" width="8" style="40" bestFit="1" customWidth="1"/>
    <col min="12" max="12" width="8.140625" style="40" customWidth="1"/>
    <col min="13" max="13" width="5.28515625" style="40" customWidth="1"/>
    <col min="14" max="15" width="8" style="40" bestFit="1" customWidth="1"/>
    <col min="16" max="16" width="5.42578125" style="40" customWidth="1"/>
    <col min="17" max="17" width="6.42578125" style="40" customWidth="1"/>
    <col min="18" max="18" width="5.42578125" style="40" customWidth="1"/>
    <col min="19" max="20" width="4.7109375" style="40" customWidth="1"/>
    <col min="21" max="22" width="6.28515625" style="40" customWidth="1"/>
    <col min="23" max="23" width="6.42578125" style="40" customWidth="1"/>
    <col min="24" max="24" width="5.42578125" style="40" customWidth="1"/>
    <col min="25" max="25" width="5.140625" style="40" customWidth="1"/>
    <col min="26" max="26" width="5.85546875" style="40" customWidth="1"/>
    <col min="27" max="27" width="4.7109375" style="40" customWidth="1"/>
    <col min="28" max="28" width="5.28515625" style="40" customWidth="1"/>
    <col min="29" max="29" width="9" style="40" customWidth="1"/>
    <col min="30" max="30" width="6.28515625" style="40" customWidth="1"/>
    <col min="31" max="33" width="5.42578125" style="40" customWidth="1"/>
    <col min="34" max="34" width="5.28515625" style="40" customWidth="1"/>
    <col min="35" max="35" width="5.42578125" style="40" customWidth="1"/>
    <col min="36" max="36" width="7.42578125" style="40"/>
    <col min="37" max="37" width="5.85546875" style="40" customWidth="1"/>
    <col min="38" max="38" width="5.28515625" style="40" customWidth="1"/>
    <col min="39" max="39" width="5" style="40" customWidth="1"/>
    <col min="40" max="40" width="5.140625" style="40" customWidth="1"/>
    <col min="41" max="42" width="4.7109375" style="40" customWidth="1"/>
    <col min="43" max="43" width="10.28515625" style="40" customWidth="1"/>
    <col min="44" max="44" width="7.42578125" style="40"/>
    <col min="45" max="45" width="6.42578125" style="40" customWidth="1"/>
    <col min="46" max="46" width="6" style="40" customWidth="1"/>
    <col min="47" max="47" width="5.42578125" style="40" customWidth="1"/>
    <col min="48" max="48" width="6.7109375" style="40" customWidth="1"/>
    <col min="49" max="49" width="6.42578125" style="40" customWidth="1"/>
    <col min="50" max="51" width="5.42578125" style="40" customWidth="1"/>
    <col min="52" max="52" width="9" style="40" customWidth="1"/>
    <col min="53" max="53" width="10.7109375" style="40" customWidth="1"/>
    <col min="54" max="54" width="8.42578125" style="40" customWidth="1"/>
    <col min="55" max="55" width="9.85546875" style="40" customWidth="1"/>
    <col min="56" max="56" width="10.7109375" style="40" customWidth="1"/>
    <col min="57" max="57" width="9.85546875" style="40" customWidth="1"/>
    <col min="58" max="64" width="7.42578125" style="40"/>
    <col min="65" max="65" width="8.42578125" style="40" customWidth="1"/>
    <col min="66" max="66" width="8.7109375" style="40" customWidth="1"/>
    <col min="67" max="67" width="9.28515625" style="40" customWidth="1"/>
    <col min="68" max="16384" width="7.42578125" style="40"/>
  </cols>
  <sheetData>
    <row r="1" spans="1:83" ht="69">
      <c r="A1" s="35">
        <v>1945</v>
      </c>
      <c r="B1" s="36"/>
      <c r="C1" s="37" t="s">
        <v>100</v>
      </c>
      <c r="D1" s="37"/>
      <c r="E1" s="38" t="s">
        <v>100</v>
      </c>
      <c r="F1" s="38"/>
      <c r="G1" s="38"/>
      <c r="H1" s="38" t="s">
        <v>65</v>
      </c>
      <c r="I1" s="39" t="s">
        <v>66</v>
      </c>
      <c r="N1" s="41"/>
      <c r="P1" s="42" t="s">
        <v>67</v>
      </c>
      <c r="Q1" s="43"/>
      <c r="R1" s="43"/>
      <c r="T1" s="43"/>
      <c r="U1" s="43" t="s">
        <v>68</v>
      </c>
      <c r="V1" s="43"/>
      <c r="W1" s="44"/>
      <c r="X1" s="43"/>
      <c r="Y1" s="43"/>
      <c r="Z1" s="43"/>
      <c r="AA1" s="43"/>
      <c r="AB1" s="43"/>
      <c r="AC1" s="612" t="s">
        <v>69</v>
      </c>
      <c r="AD1" s="613"/>
      <c r="AE1" s="613"/>
      <c r="AF1" s="613"/>
      <c r="AG1" s="613"/>
      <c r="AH1" s="613"/>
      <c r="AI1" s="614"/>
      <c r="AJ1" s="432"/>
      <c r="AK1" s="45"/>
      <c r="AL1" s="46"/>
      <c r="AM1" s="47"/>
      <c r="AN1" s="47"/>
      <c r="AQ1" s="48" t="s">
        <v>70</v>
      </c>
      <c r="AR1" s="49"/>
      <c r="AS1" s="49"/>
      <c r="AT1" s="49"/>
      <c r="AU1" s="49"/>
      <c r="AV1" s="49"/>
      <c r="AW1" s="49"/>
      <c r="AX1" s="49"/>
      <c r="AY1" s="49"/>
      <c r="AZ1" s="48" t="s">
        <v>71</v>
      </c>
      <c r="BA1" s="49"/>
      <c r="BB1" s="49"/>
      <c r="BC1" s="49"/>
      <c r="BD1" s="36"/>
      <c r="BE1" s="43"/>
      <c r="BF1" s="50"/>
      <c r="BG1" s="50"/>
      <c r="BH1" s="50"/>
      <c r="BI1" s="50"/>
      <c r="BJ1" s="50"/>
      <c r="BK1" s="50"/>
      <c r="BL1" s="50"/>
      <c r="BM1" s="50"/>
      <c r="BN1" s="50"/>
      <c r="BO1" s="50"/>
      <c r="BP1" s="50"/>
      <c r="BQ1" s="50"/>
      <c r="BR1" s="50"/>
      <c r="BS1" s="51"/>
      <c r="BT1" s="51"/>
      <c r="BU1" s="43"/>
      <c r="BV1" s="43"/>
      <c r="BW1" s="43"/>
      <c r="BX1" s="43"/>
      <c r="BY1" s="43"/>
      <c r="BZ1" s="43"/>
      <c r="CA1" s="43"/>
      <c r="CB1" s="43"/>
      <c r="CC1" s="43"/>
      <c r="CD1" s="43"/>
      <c r="CE1" s="43"/>
    </row>
    <row r="2" spans="1:83">
      <c r="B2" s="52"/>
      <c r="C2" s="43"/>
      <c r="D2" s="43"/>
      <c r="E2" s="53">
        <v>1192.7500559999999</v>
      </c>
      <c r="H2" s="330">
        <v>2320553.1232449552</v>
      </c>
      <c r="I2" s="54">
        <v>1945.5485343066339</v>
      </c>
      <c r="J2" s="55"/>
      <c r="N2" s="43"/>
      <c r="P2" s="56" t="s">
        <v>72</v>
      </c>
      <c r="Q2" s="43"/>
      <c r="R2" s="43"/>
      <c r="S2" s="43"/>
      <c r="T2" s="43"/>
      <c r="U2" s="43"/>
      <c r="V2" s="43"/>
      <c r="W2" s="56" t="s">
        <v>73</v>
      </c>
      <c r="X2" s="43"/>
      <c r="Y2" s="43"/>
      <c r="Z2" s="43"/>
      <c r="AA2" s="43"/>
      <c r="AB2" s="43"/>
      <c r="AC2" s="52"/>
      <c r="AD2" s="43"/>
      <c r="AE2" s="43"/>
      <c r="AF2" s="43"/>
      <c r="AG2" s="43"/>
      <c r="AH2" s="43"/>
      <c r="AI2" s="43"/>
      <c r="AJ2" s="52"/>
      <c r="AK2" s="43"/>
      <c r="AP2" s="43"/>
      <c r="AQ2" s="52"/>
      <c r="AZ2" s="52"/>
      <c r="BE2" s="43"/>
      <c r="BF2" s="43"/>
      <c r="BG2" s="43"/>
      <c r="BH2" s="43"/>
      <c r="BI2" s="43"/>
      <c r="BJ2" s="43"/>
      <c r="BK2" s="43"/>
      <c r="BL2" s="43"/>
      <c r="BM2" s="43"/>
      <c r="BN2" s="43"/>
      <c r="BO2" s="43"/>
      <c r="BP2" s="57"/>
      <c r="BQ2" s="51"/>
      <c r="BR2" s="43"/>
      <c r="BS2" s="57"/>
      <c r="BT2" s="51"/>
      <c r="BU2" s="43"/>
      <c r="BV2" s="43"/>
      <c r="BW2" s="43"/>
      <c r="BX2" s="43"/>
      <c r="BY2" s="43"/>
      <c r="BZ2" s="43"/>
      <c r="CA2" s="43"/>
      <c r="CB2" s="43"/>
      <c r="CC2" s="43"/>
      <c r="CD2" s="43"/>
      <c r="CE2" s="43"/>
    </row>
    <row r="3" spans="1:83" ht="75.75" customHeight="1">
      <c r="A3" s="58"/>
      <c r="B3" s="59" t="s">
        <v>74</v>
      </c>
      <c r="C3" s="60"/>
      <c r="D3" s="288">
        <v>7588.4134033104565</v>
      </c>
      <c r="E3" s="60">
        <v>7588</v>
      </c>
      <c r="G3" s="40" t="s">
        <v>75</v>
      </c>
      <c r="H3" s="61"/>
      <c r="I3" s="62"/>
      <c r="N3" s="43"/>
      <c r="P3" s="63">
        <v>10</v>
      </c>
      <c r="Q3" s="49">
        <v>5</v>
      </c>
      <c r="R3" s="49">
        <v>1</v>
      </c>
      <c r="S3" s="49">
        <v>0.5</v>
      </c>
      <c r="T3" s="49">
        <v>0.1</v>
      </c>
      <c r="U3" s="43">
        <v>0.05</v>
      </c>
      <c r="V3" s="43">
        <v>0.01</v>
      </c>
      <c r="W3" s="63">
        <v>10</v>
      </c>
      <c r="X3" s="49">
        <v>5</v>
      </c>
      <c r="Y3" s="49">
        <v>1</v>
      </c>
      <c r="Z3" s="49">
        <v>0.5</v>
      </c>
      <c r="AA3" s="49">
        <v>0.1</v>
      </c>
      <c r="AB3" s="43">
        <v>0.05</v>
      </c>
      <c r="AC3" s="64" t="s">
        <v>76</v>
      </c>
      <c r="AD3" s="49">
        <v>10</v>
      </c>
      <c r="AE3" s="49">
        <v>5</v>
      </c>
      <c r="AF3" s="49">
        <v>1</v>
      </c>
      <c r="AG3" s="49">
        <v>0.5</v>
      </c>
      <c r="AH3" s="49">
        <v>0.1</v>
      </c>
      <c r="AI3" s="43">
        <v>0.05</v>
      </c>
      <c r="AJ3" s="64" t="s">
        <v>77</v>
      </c>
      <c r="AK3" s="43">
        <v>10</v>
      </c>
      <c r="AL3" s="40">
        <v>5</v>
      </c>
      <c r="AM3" s="40">
        <v>1</v>
      </c>
      <c r="AN3" s="40">
        <v>0.5</v>
      </c>
      <c r="AO3" s="40">
        <v>0.1</v>
      </c>
      <c r="AP3" s="49">
        <v>0.05</v>
      </c>
      <c r="AQ3" s="63"/>
      <c r="AS3" s="40">
        <v>10</v>
      </c>
      <c r="AT3" s="40">
        <v>5</v>
      </c>
      <c r="AU3" s="40">
        <v>1</v>
      </c>
      <c r="AV3" s="40">
        <v>0.5</v>
      </c>
      <c r="AW3" s="40">
        <v>0.1</v>
      </c>
      <c r="AX3" s="40">
        <v>0.05</v>
      </c>
      <c r="AY3" s="40">
        <v>0.01</v>
      </c>
      <c r="AZ3" s="52"/>
      <c r="BA3" s="40">
        <v>10</v>
      </c>
      <c r="BB3" s="40">
        <v>5</v>
      </c>
      <c r="BC3" s="40">
        <v>1</v>
      </c>
      <c r="BD3" s="40">
        <v>0.5</v>
      </c>
      <c r="BE3" s="40">
        <v>0.1</v>
      </c>
      <c r="BF3" s="43"/>
      <c r="BG3" s="43"/>
      <c r="BH3" s="43"/>
      <c r="BI3" s="43"/>
      <c r="BJ3" s="43"/>
      <c r="BK3" s="43"/>
      <c r="BL3" s="43"/>
      <c r="BM3" s="43"/>
      <c r="BN3" s="43"/>
      <c r="BO3" s="43"/>
      <c r="BP3" s="43"/>
      <c r="BQ3" s="43"/>
      <c r="BR3" s="43"/>
      <c r="BS3" s="43"/>
      <c r="BT3" s="43"/>
      <c r="BU3" s="43"/>
      <c r="BV3" s="43"/>
      <c r="BW3" s="43"/>
      <c r="BX3" s="43"/>
      <c r="BY3" s="43"/>
      <c r="BZ3" s="43"/>
      <c r="CA3" s="43"/>
      <c r="CB3" s="43"/>
      <c r="CC3" s="43"/>
      <c r="CD3" s="43"/>
      <c r="CE3" s="43"/>
    </row>
    <row r="4" spans="1:83" ht="48">
      <c r="A4" s="38"/>
      <c r="B4" s="49" t="s">
        <v>78</v>
      </c>
      <c r="C4" s="38" t="s">
        <v>589</v>
      </c>
      <c r="D4" s="38" t="s">
        <v>79</v>
      </c>
      <c r="E4" s="38" t="s">
        <v>80</v>
      </c>
      <c r="F4" s="38" t="s">
        <v>81</v>
      </c>
      <c r="G4" s="38" t="s">
        <v>82</v>
      </c>
      <c r="H4" s="38" t="s">
        <v>83</v>
      </c>
      <c r="I4" s="38" t="s">
        <v>84</v>
      </c>
      <c r="J4" s="38" t="s">
        <v>85</v>
      </c>
      <c r="K4" s="38" t="s">
        <v>86</v>
      </c>
      <c r="L4" s="39" t="s">
        <v>87</v>
      </c>
      <c r="M4" s="63" t="s">
        <v>88</v>
      </c>
      <c r="N4" s="52" t="s">
        <v>89</v>
      </c>
      <c r="O4" s="38" t="s">
        <v>90</v>
      </c>
      <c r="P4" s="63"/>
      <c r="Q4" s="49"/>
      <c r="R4" s="49"/>
      <c r="S4" s="49"/>
      <c r="T4" s="49"/>
      <c r="U4" s="49"/>
      <c r="V4" s="49"/>
      <c r="W4" s="63"/>
      <c r="X4" s="49"/>
      <c r="Y4" s="49"/>
      <c r="Z4" s="49"/>
      <c r="AA4" s="49"/>
      <c r="AB4" s="49"/>
      <c r="AC4" s="63" t="s">
        <v>91</v>
      </c>
      <c r="AD4" s="49" t="s">
        <v>92</v>
      </c>
      <c r="AE4" s="49" t="s">
        <v>93</v>
      </c>
      <c r="AF4" s="49" t="s">
        <v>94</v>
      </c>
      <c r="AG4" s="49" t="s">
        <v>95</v>
      </c>
      <c r="AH4" s="49" t="s">
        <v>96</v>
      </c>
      <c r="AI4" s="49" t="s">
        <v>97</v>
      </c>
      <c r="AJ4" s="63" t="s">
        <v>91</v>
      </c>
      <c r="AK4" s="43"/>
      <c r="AL4" s="38"/>
      <c r="AQ4" s="65" t="s">
        <v>98</v>
      </c>
      <c r="AR4" s="49" t="s">
        <v>99</v>
      </c>
      <c r="AS4" s="38"/>
      <c r="AT4" s="38"/>
      <c r="AU4" s="38"/>
      <c r="AV4" s="38"/>
      <c r="AW4" s="38"/>
      <c r="AX4" s="38"/>
      <c r="AY4" s="38"/>
      <c r="AZ4" s="63"/>
      <c r="BA4" s="38"/>
      <c r="BB4" s="38"/>
      <c r="BC4" s="38"/>
      <c r="BD4" s="38"/>
      <c r="BE4" s="49"/>
      <c r="BF4" s="43"/>
      <c r="BG4" s="43"/>
      <c r="BH4" s="49"/>
      <c r="BI4" s="43"/>
      <c r="BJ4" s="43"/>
      <c r="BK4" s="49"/>
      <c r="BL4" s="43"/>
      <c r="BM4" s="43"/>
      <c r="BN4" s="49"/>
      <c r="BO4" s="43"/>
      <c r="BP4" s="43"/>
      <c r="BQ4" s="49"/>
      <c r="BR4" s="43"/>
      <c r="BS4" s="43"/>
      <c r="BT4" s="49"/>
      <c r="BU4" s="43"/>
      <c r="BV4" s="43"/>
      <c r="BW4" s="49"/>
      <c r="BX4" s="43"/>
      <c r="BY4" s="43"/>
      <c r="BZ4" s="43"/>
      <c r="CA4" s="43"/>
      <c r="CB4" s="43"/>
      <c r="CC4" s="43"/>
      <c r="CD4" s="43"/>
      <c r="CE4" s="43"/>
    </row>
    <row r="5" spans="1:83" ht="13">
      <c r="A5" s="66"/>
      <c r="B5" s="433">
        <v>6000</v>
      </c>
      <c r="C5" s="161">
        <v>4954</v>
      </c>
      <c r="D5" s="83">
        <v>37593</v>
      </c>
      <c r="E5" s="67">
        <v>0.41534267595121377</v>
      </c>
      <c r="F5" s="68">
        <v>0.8129951410373274</v>
      </c>
      <c r="G5" s="68">
        <v>1.6200016980189478</v>
      </c>
      <c r="H5" s="69">
        <v>4.4785443159634823</v>
      </c>
      <c r="I5" s="70">
        <v>3.0839631570220969</v>
      </c>
      <c r="J5" s="71">
        <v>7588.4134033104556</v>
      </c>
      <c r="K5" s="72">
        <v>3.900397892677018</v>
      </c>
      <c r="L5" s="81">
        <v>0.21155298335244455</v>
      </c>
      <c r="M5" s="80">
        <v>1.3999820665898575</v>
      </c>
      <c r="N5" s="73">
        <v>0.72752040180998334</v>
      </c>
      <c r="O5" s="51">
        <v>0.56258643344804848</v>
      </c>
      <c r="P5" s="74">
        <v>0</v>
      </c>
      <c r="Q5" s="75">
        <v>0</v>
      </c>
      <c r="R5" s="75">
        <v>0</v>
      </c>
      <c r="S5" s="75">
        <v>3.2577387274433445</v>
      </c>
      <c r="T5" s="75">
        <v>0</v>
      </c>
      <c r="U5" s="75">
        <v>0</v>
      </c>
      <c r="V5" s="75">
        <v>0</v>
      </c>
      <c r="W5" s="74">
        <v>0</v>
      </c>
      <c r="X5" s="75">
        <v>0</v>
      </c>
      <c r="Y5" s="75">
        <v>0</v>
      </c>
      <c r="Z5" s="75">
        <v>3.3846026627552983</v>
      </c>
      <c r="AA5" s="75">
        <v>0</v>
      </c>
      <c r="AB5" s="75">
        <v>0</v>
      </c>
      <c r="AC5" s="76">
        <v>0.25436367281582983</v>
      </c>
      <c r="AD5" s="75">
        <v>0</v>
      </c>
      <c r="AE5" s="75">
        <v>0</v>
      </c>
      <c r="AF5" s="75">
        <v>0</v>
      </c>
      <c r="AG5" s="75">
        <v>3.3207081773859644</v>
      </c>
      <c r="AH5" s="75">
        <v>0</v>
      </c>
      <c r="AI5" s="75">
        <v>0</v>
      </c>
      <c r="AJ5" s="73">
        <v>0.16044352020196956</v>
      </c>
      <c r="AK5" s="75">
        <v>0</v>
      </c>
      <c r="AL5" s="75">
        <v>0</v>
      </c>
      <c r="AM5" s="75">
        <v>0</v>
      </c>
      <c r="AN5" s="75">
        <v>3.3519587208567319</v>
      </c>
      <c r="AO5" s="75">
        <v>0</v>
      </c>
      <c r="AP5" s="75">
        <v>0</v>
      </c>
      <c r="AQ5" s="73">
        <v>0.30671001202368986</v>
      </c>
      <c r="AR5" s="51">
        <v>0.13306055061196237</v>
      </c>
      <c r="AS5" s="75">
        <v>0</v>
      </c>
      <c r="AT5" s="75">
        <v>0</v>
      </c>
      <c r="AU5" s="75">
        <v>0</v>
      </c>
      <c r="AV5" s="75">
        <v>3.3452408163824505</v>
      </c>
      <c r="AW5" s="75">
        <v>0</v>
      </c>
      <c r="AX5" s="75">
        <v>0</v>
      </c>
      <c r="AY5" s="75">
        <v>0</v>
      </c>
      <c r="AZ5" s="52"/>
      <c r="BA5" s="77">
        <v>0</v>
      </c>
      <c r="BB5" s="77">
        <v>0</v>
      </c>
      <c r="BC5" s="77">
        <v>0</v>
      </c>
      <c r="BD5" s="77" t="e">
        <v>#REF!</v>
      </c>
      <c r="BE5" s="43"/>
      <c r="BF5" s="75"/>
      <c r="BG5" s="75"/>
      <c r="BH5" s="75"/>
      <c r="BI5" s="75"/>
      <c r="BJ5" s="75"/>
      <c r="BK5" s="75"/>
      <c r="BL5" s="75"/>
      <c r="BM5" s="43"/>
      <c r="BN5" s="43"/>
      <c r="BO5" s="43"/>
      <c r="BP5" s="43"/>
      <c r="BQ5" s="43"/>
      <c r="BR5" s="43"/>
      <c r="BS5" s="43"/>
      <c r="BT5" s="43"/>
      <c r="BU5" s="43"/>
      <c r="BV5" s="43"/>
      <c r="BW5" s="43"/>
      <c r="BX5" s="43"/>
      <c r="BY5" s="43"/>
      <c r="BZ5" s="43"/>
      <c r="CA5" s="43"/>
      <c r="CB5" s="43"/>
      <c r="CC5" s="43"/>
      <c r="CD5" s="43"/>
      <c r="CE5" s="43"/>
    </row>
    <row r="6" spans="1:83" ht="13">
      <c r="A6" s="66"/>
      <c r="B6" s="433">
        <v>10000</v>
      </c>
      <c r="C6" s="161">
        <v>4122</v>
      </c>
      <c r="D6" s="161">
        <v>48362</v>
      </c>
      <c r="E6" s="67">
        <v>0.34558791083385204</v>
      </c>
      <c r="F6" s="68">
        <v>0.39765246508611363</v>
      </c>
      <c r="G6" s="68">
        <v>2.0840720910699426</v>
      </c>
      <c r="H6" s="69">
        <v>2.8585426179445346</v>
      </c>
      <c r="I6" s="70">
        <v>5.1399385950368277</v>
      </c>
      <c r="J6" s="71">
        <v>11732.654051431346</v>
      </c>
      <c r="K6" s="72">
        <v>6.0305121381167179</v>
      </c>
      <c r="L6" s="81">
        <v>1.6793957544385236</v>
      </c>
      <c r="M6" s="80">
        <v>2.9331346948590453</v>
      </c>
      <c r="N6" s="73">
        <v>0.17182141301865528</v>
      </c>
      <c r="O6" s="51">
        <v>0.11194298363545842</v>
      </c>
      <c r="P6" s="74">
        <v>0</v>
      </c>
      <c r="Q6" s="75">
        <v>0</v>
      </c>
      <c r="R6" s="75">
        <v>0</v>
      </c>
      <c r="S6" s="75">
        <v>0</v>
      </c>
      <c r="T6" s="75">
        <v>1.0635458143023637</v>
      </c>
      <c r="U6" s="75">
        <v>0</v>
      </c>
      <c r="V6" s="75">
        <v>0</v>
      </c>
      <c r="W6" s="74">
        <v>0</v>
      </c>
      <c r="X6" s="75">
        <v>0</v>
      </c>
      <c r="Y6" s="75">
        <v>0</v>
      </c>
      <c r="Z6" s="75">
        <v>0</v>
      </c>
      <c r="AA6" s="75">
        <v>1.2672410222127815</v>
      </c>
      <c r="AB6" s="75">
        <v>0</v>
      </c>
      <c r="AC6" s="76">
        <v>0.19402547578423321</v>
      </c>
      <c r="AD6" s="75">
        <v>0</v>
      </c>
      <c r="AE6" s="75">
        <v>0</v>
      </c>
      <c r="AF6" s="75">
        <v>0</v>
      </c>
      <c r="AG6" s="75">
        <v>0</v>
      </c>
      <c r="AH6" s="75">
        <v>1.1003144487668473</v>
      </c>
      <c r="AI6" s="75">
        <v>0</v>
      </c>
      <c r="AJ6" s="73">
        <v>2.3299278104612388E-2</v>
      </c>
      <c r="AK6" s="75">
        <v>0</v>
      </c>
      <c r="AL6" s="75">
        <v>0</v>
      </c>
      <c r="AM6" s="75">
        <v>0</v>
      </c>
      <c r="AN6" s="75">
        <v>0</v>
      </c>
      <c r="AO6" s="75">
        <v>1.2179303322266506</v>
      </c>
      <c r="AP6" s="75">
        <v>0</v>
      </c>
      <c r="AQ6" s="73">
        <v>0.32081514622877721</v>
      </c>
      <c r="AR6" s="51">
        <v>1.4091147418747037E-2</v>
      </c>
      <c r="AS6" s="75">
        <v>0</v>
      </c>
      <c r="AT6" s="75">
        <v>0</v>
      </c>
      <c r="AU6" s="75">
        <v>0</v>
      </c>
      <c r="AV6" s="75">
        <v>0</v>
      </c>
      <c r="AW6" s="75">
        <v>1.1857073155971887</v>
      </c>
      <c r="AX6" s="75">
        <v>0</v>
      </c>
      <c r="AY6" s="75">
        <v>0</v>
      </c>
      <c r="AZ6" s="52"/>
      <c r="BA6" s="77">
        <v>0</v>
      </c>
      <c r="BB6" s="77">
        <v>0</v>
      </c>
      <c r="BC6" s="77">
        <v>0</v>
      </c>
      <c r="BD6" s="77">
        <v>0</v>
      </c>
      <c r="BE6" s="43"/>
      <c r="BF6" s="75"/>
      <c r="BG6" s="75"/>
      <c r="BH6" s="75"/>
      <c r="BI6" s="75"/>
      <c r="BJ6" s="75"/>
      <c r="BK6" s="75"/>
      <c r="BL6" s="75"/>
      <c r="BM6" s="43"/>
      <c r="BN6" s="43"/>
      <c r="BO6" s="43"/>
      <c r="BP6" s="43"/>
      <c r="BQ6" s="43"/>
      <c r="BR6" s="43"/>
      <c r="BS6" s="43"/>
      <c r="BT6" s="43"/>
      <c r="BU6" s="43"/>
      <c r="BV6" s="43"/>
      <c r="BW6" s="43"/>
      <c r="BX6" s="43"/>
      <c r="BY6" s="43"/>
      <c r="BZ6" s="43"/>
      <c r="CA6" s="43"/>
      <c r="CB6" s="43"/>
      <c r="CC6" s="43"/>
      <c r="CD6" s="43"/>
      <c r="CE6" s="43"/>
    </row>
    <row r="7" spans="1:83" ht="13">
      <c r="A7" s="66"/>
      <c r="B7" s="433">
        <v>20000</v>
      </c>
      <c r="C7" s="161">
        <v>396</v>
      </c>
      <c r="D7" s="161">
        <v>8802</v>
      </c>
      <c r="E7" s="67">
        <v>3.3200585320282736E-2</v>
      </c>
      <c r="F7" s="68">
        <v>5.2064554252261558E-2</v>
      </c>
      <c r="G7" s="68">
        <v>0.37930611938293773</v>
      </c>
      <c r="H7" s="69">
        <v>0.77447052687459172</v>
      </c>
      <c r="I7" s="70">
        <v>10.279877190073655</v>
      </c>
      <c r="J7" s="71">
        <v>22227.272727272724</v>
      </c>
      <c r="K7" s="72">
        <v>11.424681695331858</v>
      </c>
      <c r="L7" s="81">
        <v>1.4251647922602135</v>
      </c>
      <c r="M7" s="80">
        <v>2.5038669405265548</v>
      </c>
      <c r="N7" s="73">
        <v>3.3653320574650217E-2</v>
      </c>
      <c r="O7" s="51">
        <v>2.6258644753314516E-2</v>
      </c>
      <c r="P7" s="74">
        <v>0</v>
      </c>
      <c r="Q7" s="75">
        <v>0</v>
      </c>
      <c r="R7" s="75">
        <v>0</v>
      </c>
      <c r="S7" s="75">
        <v>0</v>
      </c>
      <c r="T7" s="75">
        <v>0</v>
      </c>
      <c r="U7" s="75">
        <v>0.75088365169975957</v>
      </c>
      <c r="V7" s="75">
        <v>0</v>
      </c>
      <c r="W7" s="74">
        <v>0</v>
      </c>
      <c r="X7" s="75">
        <v>0</v>
      </c>
      <c r="Y7" s="75">
        <v>0</v>
      </c>
      <c r="Z7" s="75">
        <v>0</v>
      </c>
      <c r="AA7" s="75">
        <v>0</v>
      </c>
      <c r="AB7" s="75">
        <v>0.75324716270909864</v>
      </c>
      <c r="AC7" s="76">
        <v>1.4500547983428223E-2</v>
      </c>
      <c r="AD7" s="75">
        <v>0</v>
      </c>
      <c r="AE7" s="75">
        <v>0</v>
      </c>
      <c r="AF7" s="75">
        <v>0</v>
      </c>
      <c r="AG7" s="75">
        <v>0</v>
      </c>
      <c r="AH7" s="75">
        <v>0</v>
      </c>
      <c r="AI7" s="75">
        <v>0.75310018949589996</v>
      </c>
      <c r="AJ7" s="73">
        <v>2.8773401411744722E-3</v>
      </c>
      <c r="AK7" s="75">
        <v>0</v>
      </c>
      <c r="AL7" s="75">
        <v>0</v>
      </c>
      <c r="AM7" s="75">
        <v>0</v>
      </c>
      <c r="AN7" s="75">
        <v>0</v>
      </c>
      <c r="AO7" s="75">
        <v>0</v>
      </c>
      <c r="AP7" s="75">
        <v>0.75324716270909864</v>
      </c>
      <c r="AQ7" s="73">
        <v>2.2541760956056606E-2</v>
      </c>
      <c r="AR7" s="51">
        <v>1.8509205586502448E-3</v>
      </c>
      <c r="AS7" s="75">
        <v>0</v>
      </c>
      <c r="AT7" s="75">
        <v>0</v>
      </c>
      <c r="AU7" s="75">
        <v>0</v>
      </c>
      <c r="AV7" s="75">
        <v>0</v>
      </c>
      <c r="AW7" s="75">
        <v>0</v>
      </c>
      <c r="AX7" s="75">
        <v>0.75315261853686555</v>
      </c>
      <c r="AY7" s="75">
        <v>0</v>
      </c>
      <c r="AZ7" s="52"/>
      <c r="BA7" s="77">
        <v>0</v>
      </c>
      <c r="BB7" s="77">
        <v>0</v>
      </c>
      <c r="BC7" s="77">
        <v>0</v>
      </c>
      <c r="BD7" s="77">
        <v>0</v>
      </c>
      <c r="BE7" s="43"/>
      <c r="BF7" s="75"/>
      <c r="BG7" s="75"/>
      <c r="BH7" s="75"/>
      <c r="BI7" s="75"/>
      <c r="BJ7" s="75"/>
      <c r="BK7" s="75"/>
      <c r="BL7" s="75"/>
      <c r="BM7" s="43"/>
      <c r="BN7" s="43"/>
      <c r="BO7" s="43"/>
      <c r="BP7" s="43"/>
      <c r="BQ7" s="43"/>
      <c r="BR7" s="43"/>
      <c r="BS7" s="43"/>
      <c r="BT7" s="43"/>
      <c r="BU7" s="43"/>
      <c r="BV7" s="43"/>
      <c r="BW7" s="43"/>
      <c r="BX7" s="43"/>
      <c r="BY7" s="43"/>
      <c r="BZ7" s="43"/>
      <c r="CA7" s="43"/>
      <c r="CB7" s="43"/>
      <c r="CC7" s="43"/>
      <c r="CD7" s="43"/>
      <c r="CE7" s="43"/>
    </row>
    <row r="8" spans="1:83" ht="13">
      <c r="A8" s="66"/>
      <c r="B8" s="433">
        <v>30000</v>
      </c>
      <c r="C8" s="161">
        <v>105</v>
      </c>
      <c r="D8" s="161">
        <v>3354</v>
      </c>
      <c r="E8" s="67">
        <v>8.8031855015901182E-3</v>
      </c>
      <c r="F8" s="68">
        <v>1.8863968931978822E-2</v>
      </c>
      <c r="G8" s="68">
        <v>0.14453450629520259</v>
      </c>
      <c r="H8" s="69">
        <v>0.39516440749165405</v>
      </c>
      <c r="I8" s="70">
        <v>15.419815785110485</v>
      </c>
      <c r="J8" s="71">
        <v>31942.857142857141</v>
      </c>
      <c r="K8" s="72">
        <v>16.418432426431924</v>
      </c>
      <c r="L8" s="81">
        <v>1.5713526561969751</v>
      </c>
      <c r="M8" s="80">
        <v>2.185081100344676</v>
      </c>
      <c r="N8" s="73">
        <v>1.3481449796720862E-2</v>
      </c>
      <c r="O8" s="51">
        <v>1.1771116613554785E-2</v>
      </c>
      <c r="P8" s="74">
        <v>0</v>
      </c>
      <c r="Q8" s="75">
        <v>0</v>
      </c>
      <c r="R8" s="75">
        <v>0</v>
      </c>
      <c r="S8" s="75">
        <v>0</v>
      </c>
      <c r="T8" s="75">
        <v>0</v>
      </c>
      <c r="U8" s="75">
        <v>0</v>
      </c>
      <c r="V8" s="75">
        <v>0</v>
      </c>
      <c r="W8" s="74">
        <v>0</v>
      </c>
      <c r="X8" s="75">
        <v>0</v>
      </c>
      <c r="Y8" s="75">
        <v>0</v>
      </c>
      <c r="Z8" s="75">
        <v>0</v>
      </c>
      <c r="AA8" s="75">
        <v>0</v>
      </c>
      <c r="AB8" s="75">
        <v>0</v>
      </c>
      <c r="AC8" s="76">
        <v>4.4076901672403202E-3</v>
      </c>
      <c r="AD8" s="75">
        <v>0</v>
      </c>
      <c r="AE8" s="75">
        <v>0</v>
      </c>
      <c r="AF8" s="75">
        <v>0</v>
      </c>
      <c r="AG8" s="75">
        <v>0</v>
      </c>
      <c r="AH8" s="75">
        <v>0</v>
      </c>
      <c r="AI8" s="75">
        <v>0</v>
      </c>
      <c r="AJ8" s="73">
        <v>6.6550724353695251E-4</v>
      </c>
      <c r="AK8" s="75">
        <v>0</v>
      </c>
      <c r="AL8" s="75">
        <v>0</v>
      </c>
      <c r="AM8" s="75">
        <v>0</v>
      </c>
      <c r="AN8" s="75">
        <v>0</v>
      </c>
      <c r="AO8" s="75">
        <v>0</v>
      </c>
      <c r="AP8" s="75">
        <v>0</v>
      </c>
      <c r="AQ8" s="73">
        <v>7.1026778694958329E-3</v>
      </c>
      <c r="AR8" s="51">
        <v>4.1299208375520085E-4</v>
      </c>
      <c r="AS8" s="75">
        <v>0</v>
      </c>
      <c r="AT8" s="75">
        <v>0</v>
      </c>
      <c r="AU8" s="75">
        <v>0</v>
      </c>
      <c r="AV8" s="75">
        <v>0</v>
      </c>
      <c r="AW8" s="75">
        <v>0</v>
      </c>
      <c r="AX8" s="75">
        <v>0</v>
      </c>
      <c r="AY8" s="75">
        <v>0</v>
      </c>
      <c r="AZ8" s="52"/>
      <c r="BA8" s="77">
        <v>0</v>
      </c>
      <c r="BB8" s="77">
        <v>0</v>
      </c>
      <c r="BC8" s="77">
        <v>0</v>
      </c>
      <c r="BD8" s="77">
        <v>0</v>
      </c>
      <c r="BE8" s="43"/>
      <c r="BF8" s="75"/>
      <c r="BG8" s="75"/>
      <c r="BH8" s="75"/>
      <c r="BI8" s="75"/>
      <c r="BJ8" s="75"/>
      <c r="BK8" s="75"/>
      <c r="BL8" s="75"/>
      <c r="BM8" s="43"/>
      <c r="BN8" s="43"/>
      <c r="BO8" s="43"/>
      <c r="BP8" s="43"/>
      <c r="BQ8" s="43"/>
      <c r="BR8" s="43"/>
      <c r="BS8" s="43"/>
      <c r="BT8" s="43"/>
      <c r="BU8" s="43"/>
      <c r="BV8" s="43"/>
      <c r="BW8" s="43"/>
      <c r="BX8" s="43"/>
      <c r="BY8" s="43"/>
      <c r="BZ8" s="43"/>
      <c r="CA8" s="43"/>
      <c r="CB8" s="43"/>
      <c r="CC8" s="43"/>
      <c r="CD8" s="43"/>
      <c r="CE8" s="43"/>
    </row>
    <row r="9" spans="1:83" ht="13">
      <c r="A9" s="66"/>
      <c r="B9" s="433">
        <v>40000</v>
      </c>
      <c r="C9" s="161">
        <v>81</v>
      </c>
      <c r="D9" s="161">
        <v>3477</v>
      </c>
      <c r="E9" s="67">
        <v>6.7910288155123765E-3</v>
      </c>
      <c r="F9" s="68">
        <v>1.0060783430388706E-2</v>
      </c>
      <c r="G9" s="68">
        <v>0.14983496672284419</v>
      </c>
      <c r="H9" s="69">
        <v>0.25062990119645145</v>
      </c>
      <c r="I9" s="70">
        <v>20.559754380147311</v>
      </c>
      <c r="J9" s="71">
        <v>42925.925925925934</v>
      </c>
      <c r="K9" s="72">
        <v>22.063662339435869</v>
      </c>
      <c r="L9" s="81">
        <v>1.0660613382298578</v>
      </c>
      <c r="M9" s="80">
        <v>5.0368029460541566</v>
      </c>
      <c r="N9" s="73">
        <v>7.2437640698798759E-3</v>
      </c>
      <c r="O9" s="51">
        <v>5.256759342378103E-3</v>
      </c>
      <c r="P9" s="74">
        <v>0</v>
      </c>
      <c r="Q9" s="75">
        <v>0</v>
      </c>
      <c r="R9" s="75">
        <v>0</v>
      </c>
      <c r="S9" s="75">
        <v>0</v>
      </c>
      <c r="T9" s="75">
        <v>0</v>
      </c>
      <c r="U9" s="75">
        <v>0</v>
      </c>
      <c r="V9" s="75">
        <v>0.24928879611252244</v>
      </c>
      <c r="W9" s="74">
        <v>0</v>
      </c>
      <c r="X9" s="75">
        <v>0</v>
      </c>
      <c r="Y9" s="75">
        <v>0</v>
      </c>
      <c r="Z9" s="75">
        <v>0</v>
      </c>
      <c r="AA9" s="75">
        <v>0</v>
      </c>
      <c r="AB9" s="75">
        <v>0</v>
      </c>
      <c r="AC9" s="76">
        <v>2.2577940270776132E-3</v>
      </c>
      <c r="AD9" s="75">
        <v>0</v>
      </c>
      <c r="AE9" s="75">
        <v>0</v>
      </c>
      <c r="AF9" s="75">
        <v>0</v>
      </c>
      <c r="AG9" s="75">
        <v>0</v>
      </c>
      <c r="AH9" s="75">
        <v>0</v>
      </c>
      <c r="AI9" s="75">
        <v>0</v>
      </c>
      <c r="AJ9" s="73">
        <v>7.7316282705028533E-4</v>
      </c>
      <c r="AK9" s="75">
        <v>0</v>
      </c>
      <c r="AL9" s="75">
        <v>0</v>
      </c>
      <c r="AM9" s="75">
        <v>0</v>
      </c>
      <c r="AN9" s="75">
        <v>0</v>
      </c>
      <c r="AO9" s="75">
        <v>0</v>
      </c>
      <c r="AP9" s="75">
        <v>0</v>
      </c>
      <c r="AQ9" s="73">
        <v>3.1943604383098054E-3</v>
      </c>
      <c r="AR9" s="51">
        <v>5.4647634372664204E-4</v>
      </c>
      <c r="AS9" s="75">
        <v>0</v>
      </c>
      <c r="AT9" s="75">
        <v>0</v>
      </c>
      <c r="AU9" s="75">
        <v>0</v>
      </c>
      <c r="AV9" s="75">
        <v>0</v>
      </c>
      <c r="AW9" s="75">
        <v>0</v>
      </c>
      <c r="AX9" s="75">
        <v>0</v>
      </c>
      <c r="AY9" s="75">
        <v>0.24937963049287432</v>
      </c>
      <c r="AZ9" s="52"/>
      <c r="BA9" s="77">
        <v>0</v>
      </c>
      <c r="BB9" s="77">
        <v>0</v>
      </c>
      <c r="BC9" s="77">
        <v>0</v>
      </c>
      <c r="BD9" s="77">
        <v>0</v>
      </c>
      <c r="BE9" s="43"/>
      <c r="BF9" s="75"/>
      <c r="BG9" s="75"/>
      <c r="BH9" s="75"/>
      <c r="BI9" s="75"/>
      <c r="BJ9" s="75"/>
      <c r="BK9" s="75"/>
      <c r="BL9" s="75"/>
      <c r="BM9" s="43"/>
      <c r="BN9" s="43"/>
      <c r="BO9" s="43"/>
      <c r="BP9" s="43"/>
      <c r="BQ9" s="43"/>
      <c r="BR9" s="43"/>
      <c r="BS9" s="43"/>
      <c r="BT9" s="43"/>
      <c r="BU9" s="43"/>
      <c r="BV9" s="43"/>
      <c r="BW9" s="43"/>
      <c r="BX9" s="43"/>
      <c r="BY9" s="43"/>
      <c r="BZ9" s="43"/>
      <c r="CA9" s="43"/>
      <c r="CB9" s="43"/>
      <c r="CC9" s="43"/>
      <c r="CD9" s="43"/>
      <c r="CE9" s="43"/>
    </row>
    <row r="10" spans="1:83" ht="13">
      <c r="A10" s="66"/>
      <c r="B10" s="433">
        <v>50000</v>
      </c>
      <c r="C10" s="161">
        <v>17</v>
      </c>
      <c r="D10" s="161">
        <v>905</v>
      </c>
      <c r="E10" s="67">
        <v>1.4252776526384001E-3</v>
      </c>
      <c r="F10" s="68">
        <v>3.2697546148763293E-3</v>
      </c>
      <c r="G10" s="68">
        <v>3.8999322658663786E-2</v>
      </c>
      <c r="H10" s="69">
        <v>0.10079493447360729</v>
      </c>
      <c r="I10" s="70">
        <v>25.699692975184142</v>
      </c>
      <c r="J10" s="71">
        <v>53235.294117647056</v>
      </c>
      <c r="K10" s="72">
        <v>27.362614285343113</v>
      </c>
      <c r="L10" s="81">
        <v>0.90704798735944081</v>
      </c>
      <c r="M10" s="80">
        <v>3.140161826384285</v>
      </c>
      <c r="N10" s="73">
        <v>2.7667154433568915E-3</v>
      </c>
      <c r="O10" s="51">
        <v>2.3055962027974108E-3</v>
      </c>
      <c r="P10" s="74">
        <v>0</v>
      </c>
      <c r="Q10" s="75">
        <v>0</v>
      </c>
      <c r="R10" s="75">
        <v>0</v>
      </c>
      <c r="S10" s="75">
        <v>0</v>
      </c>
      <c r="T10" s="75">
        <v>0</v>
      </c>
      <c r="U10" s="75">
        <v>0</v>
      </c>
      <c r="V10" s="75">
        <v>0</v>
      </c>
      <c r="W10" s="74">
        <v>0</v>
      </c>
      <c r="X10" s="75">
        <v>0</v>
      </c>
      <c r="Y10" s="75">
        <v>0</v>
      </c>
      <c r="Z10" s="75">
        <v>0</v>
      </c>
      <c r="AA10" s="75">
        <v>0</v>
      </c>
      <c r="AB10" s="75">
        <v>0</v>
      </c>
      <c r="AC10" s="76">
        <v>4.2854633106546305E-4</v>
      </c>
      <c r="AD10" s="75">
        <v>0</v>
      </c>
      <c r="AE10" s="75">
        <v>0</v>
      </c>
      <c r="AF10" s="75">
        <v>0</v>
      </c>
      <c r="AG10" s="75">
        <v>0</v>
      </c>
      <c r="AH10" s="75">
        <v>0</v>
      </c>
      <c r="AI10" s="75">
        <v>0</v>
      </c>
      <c r="AJ10" s="73">
        <v>1.7942597252221755E-4</v>
      </c>
      <c r="AK10" s="75">
        <v>0</v>
      </c>
      <c r="AL10" s="75">
        <v>0</v>
      </c>
      <c r="AM10" s="75">
        <v>0</v>
      </c>
      <c r="AN10" s="75">
        <v>0</v>
      </c>
      <c r="AO10" s="75">
        <v>0</v>
      </c>
      <c r="AP10" s="75">
        <v>0</v>
      </c>
      <c r="AQ10" s="73">
        <v>5.7979797732386209E-4</v>
      </c>
      <c r="AR10" s="51">
        <v>1.3261919708163898E-4</v>
      </c>
      <c r="AS10" s="75">
        <v>0</v>
      </c>
      <c r="AT10" s="75">
        <v>0</v>
      </c>
      <c r="AU10" s="75">
        <v>0</v>
      </c>
      <c r="AV10" s="75">
        <v>0</v>
      </c>
      <c r="AW10" s="75">
        <v>0</v>
      </c>
      <c r="AX10" s="75">
        <v>0</v>
      </c>
      <c r="AY10" s="75">
        <v>0</v>
      </c>
      <c r="AZ10" s="52"/>
      <c r="BA10" s="77">
        <v>0</v>
      </c>
      <c r="BB10" s="77">
        <v>0</v>
      </c>
      <c r="BC10" s="77">
        <v>0</v>
      </c>
      <c r="BD10" s="77">
        <v>0</v>
      </c>
      <c r="BE10" s="43"/>
      <c r="BF10" s="75"/>
      <c r="BG10" s="75"/>
      <c r="BH10" s="75"/>
      <c r="BI10" s="75"/>
      <c r="BJ10" s="75"/>
      <c r="BK10" s="75"/>
      <c r="BL10" s="75"/>
      <c r="BM10" s="43"/>
      <c r="BN10" s="43"/>
      <c r="BO10" s="43"/>
      <c r="BP10" s="43"/>
      <c r="BQ10" s="43"/>
      <c r="BR10" s="43"/>
      <c r="BS10" s="43"/>
      <c r="BT10" s="43"/>
      <c r="BU10" s="43"/>
      <c r="BV10" s="43"/>
      <c r="BW10" s="43"/>
      <c r="BX10" s="43"/>
      <c r="BY10" s="43"/>
      <c r="BZ10" s="43"/>
      <c r="CA10" s="43"/>
      <c r="CB10" s="43"/>
      <c r="CC10" s="43"/>
      <c r="CD10" s="43"/>
      <c r="CE10" s="43"/>
    </row>
    <row r="11" spans="1:83" ht="13">
      <c r="A11" s="66"/>
      <c r="B11" s="433">
        <v>60000</v>
      </c>
      <c r="C11" s="161">
        <v>11</v>
      </c>
      <c r="D11" s="161">
        <v>687</v>
      </c>
      <c r="E11" s="67">
        <v>9.2223848111896479E-4</v>
      </c>
      <c r="F11" s="68">
        <v>1.8444769622379294E-3</v>
      </c>
      <c r="G11" s="68">
        <v>2.9605010681217705E-2</v>
      </c>
      <c r="H11" s="69">
        <v>6.1795611814943502E-2</v>
      </c>
      <c r="I11" s="70">
        <v>30.83963157022097</v>
      </c>
      <c r="J11" s="71">
        <v>62454.545454545456</v>
      </c>
      <c r="K11" s="72">
        <v>32.101252861730011</v>
      </c>
      <c r="L11" s="81">
        <v>1.3083480060093748</v>
      </c>
      <c r="M11" s="80">
        <v>4.4965561056019201</v>
      </c>
      <c r="N11" s="73">
        <v>1.3749737354864576E-3</v>
      </c>
      <c r="O11" s="51">
        <v>1.1486061083027109E-3</v>
      </c>
      <c r="P11" s="74">
        <v>0</v>
      </c>
      <c r="Q11" s="75">
        <v>0</v>
      </c>
      <c r="R11" s="75">
        <v>0</v>
      </c>
      <c r="S11" s="75">
        <v>0</v>
      </c>
      <c r="T11" s="75">
        <v>0</v>
      </c>
      <c r="U11" s="75">
        <v>0</v>
      </c>
      <c r="V11" s="75">
        <v>0</v>
      </c>
      <c r="W11" s="74">
        <v>0</v>
      </c>
      <c r="X11" s="75">
        <v>0</v>
      </c>
      <c r="Y11" s="75">
        <v>0</v>
      </c>
      <c r="Z11" s="75">
        <v>0</v>
      </c>
      <c r="AA11" s="75">
        <v>0</v>
      </c>
      <c r="AB11" s="75">
        <v>0</v>
      </c>
      <c r="AC11" s="76">
        <v>3.6549735143414708E-4</v>
      </c>
      <c r="AD11" s="75">
        <v>0</v>
      </c>
      <c r="AE11" s="75">
        <v>0</v>
      </c>
      <c r="AF11" s="75">
        <v>0</v>
      </c>
      <c r="AG11" s="75">
        <v>0</v>
      </c>
      <c r="AH11" s="75">
        <v>0</v>
      </c>
      <c r="AI11" s="75">
        <v>0</v>
      </c>
      <c r="AJ11" s="73">
        <v>8.8081841056361558E-5</v>
      </c>
      <c r="AK11" s="75">
        <v>0</v>
      </c>
      <c r="AL11" s="75">
        <v>0</v>
      </c>
      <c r="AM11" s="75">
        <v>0</v>
      </c>
      <c r="AN11" s="75">
        <v>0</v>
      </c>
      <c r="AO11" s="75">
        <v>0</v>
      </c>
      <c r="AP11" s="75">
        <v>0</v>
      </c>
      <c r="AQ11" s="73">
        <v>5.5156873034607626E-4</v>
      </c>
      <c r="AR11" s="51">
        <v>5.8367485037348046E-5</v>
      </c>
      <c r="AS11" s="75">
        <v>0</v>
      </c>
      <c r="AT11" s="75">
        <v>0</v>
      </c>
      <c r="AU11" s="75">
        <v>0</v>
      </c>
      <c r="AV11" s="75">
        <v>0</v>
      </c>
      <c r="AW11" s="75">
        <v>0</v>
      </c>
      <c r="AX11" s="75">
        <v>0</v>
      </c>
      <c r="AY11" s="75">
        <v>0</v>
      </c>
      <c r="AZ11" s="52"/>
      <c r="BA11" s="77">
        <v>0</v>
      </c>
      <c r="BB11" s="77">
        <v>0</v>
      </c>
      <c r="BC11" s="77">
        <v>0</v>
      </c>
      <c r="BD11" s="77">
        <v>0</v>
      </c>
      <c r="BE11" s="43"/>
      <c r="BF11" s="75"/>
      <c r="BG11" s="75"/>
      <c r="BH11" s="75"/>
      <c r="BI11" s="75"/>
      <c r="BJ11" s="75"/>
      <c r="BK11" s="75"/>
      <c r="BL11" s="75"/>
      <c r="BM11" s="43"/>
      <c r="BN11" s="43"/>
      <c r="BO11" s="43"/>
      <c r="BP11" s="43"/>
      <c r="BQ11" s="43"/>
      <c r="BR11" s="43"/>
      <c r="BS11" s="43"/>
      <c r="BT11" s="43"/>
      <c r="BU11" s="43"/>
      <c r="BV11" s="43"/>
      <c r="BW11" s="43"/>
      <c r="BX11" s="43"/>
      <c r="BY11" s="43"/>
      <c r="BZ11" s="43"/>
      <c r="CA11" s="43"/>
      <c r="CB11" s="43"/>
      <c r="CC11" s="43"/>
      <c r="CD11" s="43"/>
      <c r="CE11" s="43"/>
    </row>
    <row r="12" spans="1:83" ht="13">
      <c r="A12" s="66"/>
      <c r="B12" s="433">
        <v>70000</v>
      </c>
      <c r="C12" s="161">
        <v>10</v>
      </c>
      <c r="D12" s="161">
        <v>662</v>
      </c>
      <c r="E12" s="67">
        <v>8.3839861919905885E-4</v>
      </c>
      <c r="F12" s="68">
        <v>9.2223848111896468E-4</v>
      </c>
      <c r="G12" s="68">
        <v>2.8527681326005996E-2</v>
      </c>
      <c r="H12" s="69">
        <v>3.2190601133725801E-2</v>
      </c>
      <c r="I12" s="70">
        <v>35.979570165257797</v>
      </c>
      <c r="J12" s="71">
        <v>66200</v>
      </c>
      <c r="K12" s="72">
        <v>34.026393499143801</v>
      </c>
      <c r="L12" s="81">
        <v>4.523145963632409</v>
      </c>
      <c r="M12" s="80">
        <v>17.95753961423155</v>
      </c>
      <c r="N12" s="73">
        <v>-5.5334308867138E-4</v>
      </c>
      <c r="O12" s="51">
        <v>-2.3475161337573709E-4</v>
      </c>
      <c r="P12" s="74">
        <v>0</v>
      </c>
      <c r="Q12" s="75">
        <v>0</v>
      </c>
      <c r="R12" s="75">
        <v>0</v>
      </c>
      <c r="S12" s="75">
        <v>0</v>
      </c>
      <c r="T12" s="75">
        <v>0</v>
      </c>
      <c r="U12" s="75">
        <v>0</v>
      </c>
      <c r="V12" s="75">
        <v>0</v>
      </c>
      <c r="W12" s="74">
        <v>0</v>
      </c>
      <c r="X12" s="75">
        <v>0</v>
      </c>
      <c r="Y12" s="75">
        <v>0</v>
      </c>
      <c r="Z12" s="75">
        <v>0</v>
      </c>
      <c r="AA12" s="75">
        <v>0</v>
      </c>
      <c r="AB12" s="75">
        <v>0</v>
      </c>
      <c r="AC12" s="76">
        <v>-2.1462436904571484E-4</v>
      </c>
      <c r="AD12" s="75">
        <v>0</v>
      </c>
      <c r="AE12" s="75">
        <v>0</v>
      </c>
      <c r="AF12" s="75">
        <v>0</v>
      </c>
      <c r="AG12" s="75">
        <v>0</v>
      </c>
      <c r="AH12" s="75">
        <v>0</v>
      </c>
      <c r="AI12" s="75">
        <v>0</v>
      </c>
      <c r="AJ12" s="73">
        <v>-1.2396703556080539E-4</v>
      </c>
      <c r="AK12" s="75">
        <v>0</v>
      </c>
      <c r="AL12" s="75">
        <v>0</v>
      </c>
      <c r="AM12" s="75">
        <v>0</v>
      </c>
      <c r="AN12" s="75">
        <v>0</v>
      </c>
      <c r="AO12" s="75">
        <v>0</v>
      </c>
      <c r="AP12" s="75">
        <v>0</v>
      </c>
      <c r="AQ12" s="73">
        <v>-5.9236325856617319E-4</v>
      </c>
      <c r="AR12" s="51">
        <v>-4.4915592594494674E-5</v>
      </c>
      <c r="AS12" s="75">
        <v>0</v>
      </c>
      <c r="AT12" s="75">
        <v>0</v>
      </c>
      <c r="AU12" s="75">
        <v>0</v>
      </c>
      <c r="AV12" s="75">
        <v>0</v>
      </c>
      <c r="AW12" s="75">
        <v>0</v>
      </c>
      <c r="AX12" s="75">
        <v>0</v>
      </c>
      <c r="AY12" s="75">
        <v>0</v>
      </c>
      <c r="AZ12" s="52"/>
      <c r="BA12" s="77">
        <v>0</v>
      </c>
      <c r="BB12" s="77">
        <v>0</v>
      </c>
      <c r="BC12" s="77">
        <v>0</v>
      </c>
      <c r="BD12" s="77">
        <v>0</v>
      </c>
      <c r="BE12" s="43"/>
      <c r="BF12" s="75"/>
      <c r="BG12" s="75"/>
      <c r="BH12" s="75"/>
      <c r="BI12" s="75"/>
      <c r="BJ12" s="75"/>
      <c r="BK12" s="75"/>
      <c r="BL12" s="75"/>
      <c r="BM12" s="43"/>
      <c r="BN12" s="43"/>
      <c r="BO12" s="43"/>
      <c r="BP12" s="43"/>
      <c r="BQ12" s="43"/>
      <c r="BR12" s="43"/>
      <c r="BS12" s="43"/>
      <c r="BT12" s="43"/>
      <c r="BU12" s="43"/>
      <c r="BV12" s="43"/>
      <c r="BW12" s="43"/>
      <c r="BX12" s="43"/>
      <c r="BY12" s="43"/>
      <c r="BZ12" s="43"/>
      <c r="CA12" s="43"/>
      <c r="CB12" s="43"/>
      <c r="CC12" s="43"/>
      <c r="CD12" s="43"/>
      <c r="CE12" s="43"/>
    </row>
    <row r="13" spans="1:83" ht="13">
      <c r="A13" s="66"/>
      <c r="B13" s="433">
        <v>80000</v>
      </c>
      <c r="C13" s="161">
        <v>1</v>
      </c>
      <c r="D13" s="161">
        <v>85</v>
      </c>
      <c r="E13" s="67">
        <v>8.3839861919905885E-5</v>
      </c>
      <c r="F13" s="68">
        <v>8.3839861919905885E-5</v>
      </c>
      <c r="G13" s="68">
        <v>3.6629198077198031E-3</v>
      </c>
      <c r="H13" s="69">
        <v>3.6629198077198031E-3</v>
      </c>
      <c r="I13" s="70">
        <v>41.119508760294622</v>
      </c>
      <c r="J13" s="71">
        <v>85000</v>
      </c>
      <c r="K13" s="72">
        <v>43.689478057813041</v>
      </c>
      <c r="L13" s="81">
        <v>-23.12972367766573</v>
      </c>
      <c r="M13" s="80" t="e">
        <v>#DIV/0!</v>
      </c>
      <c r="N13" s="73">
        <v>-1.0479982739988258E-5</v>
      </c>
      <c r="O13" s="51">
        <v>-5.2399913699941288E-6</v>
      </c>
      <c r="P13" s="74">
        <v>0</v>
      </c>
      <c r="Q13" s="75">
        <v>0</v>
      </c>
      <c r="R13" s="75">
        <v>0</v>
      </c>
      <c r="S13" s="75">
        <v>0</v>
      </c>
      <c r="T13" s="75">
        <v>0</v>
      </c>
      <c r="U13" s="75">
        <v>0</v>
      </c>
      <c r="V13" s="75">
        <v>0</v>
      </c>
      <c r="W13" s="74">
        <v>0</v>
      </c>
      <c r="X13" s="75">
        <v>0</v>
      </c>
      <c r="Y13" s="75">
        <v>0</v>
      </c>
      <c r="Z13" s="75">
        <v>0</v>
      </c>
      <c r="AA13" s="75">
        <v>0</v>
      </c>
      <c r="AB13" s="75">
        <v>0</v>
      </c>
      <c r="AC13" s="76">
        <v>1.6311452047474313E-5</v>
      </c>
      <c r="AD13" s="75">
        <v>0</v>
      </c>
      <c r="AE13" s="75">
        <v>0</v>
      </c>
      <c r="AF13" s="75">
        <v>0</v>
      </c>
      <c r="AG13" s="75">
        <v>0</v>
      </c>
      <c r="AH13" s="75">
        <v>0</v>
      </c>
      <c r="AI13" s="75">
        <v>0</v>
      </c>
      <c r="AJ13" s="73">
        <v>2.548664382417872E-7</v>
      </c>
      <c r="AK13" s="75">
        <v>0</v>
      </c>
      <c r="AL13" s="75">
        <v>0</v>
      </c>
      <c r="AM13" s="75">
        <v>0</v>
      </c>
      <c r="AN13" s="75">
        <v>0</v>
      </c>
      <c r="AO13" s="75">
        <v>0</v>
      </c>
      <c r="AP13" s="75">
        <v>0</v>
      </c>
      <c r="AQ13" s="73">
        <v>3.4661835600882919E-5</v>
      </c>
      <c r="AR13" s="51">
        <v>1.1993714740789983E-7</v>
      </c>
      <c r="AS13" s="75">
        <v>0</v>
      </c>
      <c r="AT13" s="75">
        <v>0</v>
      </c>
      <c r="AU13" s="75">
        <v>0</v>
      </c>
      <c r="AV13" s="75">
        <v>0</v>
      </c>
      <c r="AW13" s="75">
        <v>0</v>
      </c>
      <c r="AX13" s="75">
        <v>0</v>
      </c>
      <c r="AY13" s="75">
        <v>0</v>
      </c>
      <c r="AZ13" s="52"/>
      <c r="BA13" s="77">
        <v>0</v>
      </c>
      <c r="BB13" s="77">
        <v>0</v>
      </c>
      <c r="BC13" s="77">
        <v>0</v>
      </c>
      <c r="BD13" s="77">
        <v>0</v>
      </c>
      <c r="BE13" s="43"/>
      <c r="BF13" s="75"/>
      <c r="BG13" s="75"/>
      <c r="BH13" s="75"/>
      <c r="BI13" s="75"/>
      <c r="BJ13" s="75"/>
      <c r="BK13" s="75"/>
      <c r="BL13" s="75"/>
      <c r="BM13" s="43"/>
      <c r="BN13" s="43"/>
      <c r="BO13" s="43"/>
      <c r="BP13" s="43"/>
      <c r="BQ13" s="43"/>
      <c r="BR13" s="43"/>
      <c r="BS13" s="43"/>
      <c r="BT13" s="43"/>
      <c r="BU13" s="43"/>
      <c r="BV13" s="43"/>
      <c r="BW13" s="43"/>
      <c r="BX13" s="43"/>
      <c r="BY13" s="43"/>
      <c r="BZ13" s="43"/>
      <c r="CA13" s="43"/>
      <c r="CB13" s="43"/>
      <c r="CC13" s="43"/>
      <c r="CD13" s="43"/>
      <c r="CE13" s="43"/>
    </row>
    <row r="14" spans="1:83" ht="13">
      <c r="A14" s="66"/>
      <c r="B14" s="433"/>
      <c r="C14" s="161">
        <v>0</v>
      </c>
      <c r="D14" s="83"/>
      <c r="E14" s="67"/>
      <c r="F14" s="68"/>
      <c r="G14" s="68"/>
      <c r="H14" s="69"/>
      <c r="I14" s="70"/>
      <c r="J14" s="71"/>
      <c r="K14" s="72"/>
      <c r="L14" s="81"/>
      <c r="M14" s="80"/>
      <c r="N14" s="73"/>
      <c r="O14" s="51"/>
      <c r="P14" s="74"/>
      <c r="Q14" s="75"/>
      <c r="R14" s="75"/>
      <c r="S14" s="75"/>
      <c r="T14" s="75"/>
      <c r="U14" s="75"/>
      <c r="V14" s="75"/>
      <c r="W14" s="74"/>
      <c r="X14" s="75"/>
      <c r="Y14" s="75"/>
      <c r="Z14" s="75"/>
      <c r="AA14" s="75"/>
      <c r="AB14" s="75"/>
      <c r="AC14" s="76"/>
      <c r="AD14" s="75"/>
      <c r="AE14" s="75"/>
      <c r="AF14" s="75"/>
      <c r="AG14" s="75"/>
      <c r="AH14" s="75"/>
      <c r="AI14" s="75"/>
      <c r="AJ14" s="73"/>
      <c r="AK14" s="75"/>
      <c r="AL14" s="75"/>
      <c r="AM14" s="75"/>
      <c r="AN14" s="75"/>
      <c r="AO14" s="75"/>
      <c r="AP14" s="75"/>
      <c r="AQ14" s="73"/>
      <c r="AR14" s="51"/>
      <c r="AS14" s="75"/>
      <c r="AT14" s="75"/>
      <c r="AU14" s="75"/>
      <c r="AV14" s="75"/>
      <c r="AW14" s="75"/>
      <c r="AX14" s="75"/>
      <c r="AY14" s="75"/>
      <c r="AZ14" s="52"/>
      <c r="BA14" s="77"/>
      <c r="BB14" s="77"/>
      <c r="BC14" s="77"/>
      <c r="BD14" s="77"/>
      <c r="BE14" s="43"/>
      <c r="BF14" s="75"/>
      <c r="BG14" s="75"/>
      <c r="BH14" s="75"/>
      <c r="BI14" s="75"/>
      <c r="BJ14" s="75"/>
      <c r="BK14" s="75"/>
      <c r="BL14" s="75"/>
      <c r="BM14" s="43"/>
      <c r="BN14" s="43"/>
      <c r="BO14" s="43"/>
      <c r="BP14" s="43"/>
      <c r="BQ14" s="43"/>
      <c r="BR14" s="43"/>
      <c r="BS14" s="43"/>
      <c r="BT14" s="43"/>
      <c r="BU14" s="43"/>
      <c r="BV14" s="43"/>
      <c r="BW14" s="43"/>
      <c r="BX14" s="43"/>
      <c r="BY14" s="43"/>
      <c r="BZ14" s="43"/>
      <c r="CA14" s="43"/>
      <c r="CB14" s="43"/>
      <c r="CC14" s="43"/>
      <c r="CD14" s="43"/>
      <c r="CE14" s="43"/>
    </row>
    <row r="15" spans="1:83" ht="13">
      <c r="B15" s="433"/>
      <c r="C15" s="161"/>
      <c r="D15" s="83"/>
      <c r="E15" s="67"/>
      <c r="F15" s="68"/>
      <c r="G15" s="68"/>
      <c r="H15" s="69"/>
      <c r="I15" s="70"/>
      <c r="J15" s="71"/>
      <c r="K15" s="72"/>
      <c r="L15" s="81"/>
      <c r="M15" s="80"/>
      <c r="N15" s="73"/>
      <c r="O15" s="51"/>
      <c r="P15" s="74"/>
      <c r="Q15" s="75"/>
      <c r="R15" s="75"/>
      <c r="S15" s="75"/>
      <c r="T15" s="75"/>
      <c r="U15" s="75"/>
      <c r="V15" s="75"/>
      <c r="W15" s="74"/>
      <c r="X15" s="75"/>
      <c r="Y15" s="75"/>
      <c r="Z15" s="75"/>
      <c r="AA15" s="75"/>
      <c r="AB15" s="75"/>
      <c r="AC15" s="76"/>
      <c r="AD15" s="75"/>
      <c r="AE15" s="75"/>
      <c r="AF15" s="75"/>
      <c r="AG15" s="75"/>
      <c r="AH15" s="75"/>
      <c r="AI15" s="75"/>
      <c r="AJ15" s="73"/>
      <c r="AK15" s="75"/>
      <c r="AL15" s="75"/>
      <c r="AM15" s="75"/>
      <c r="AN15" s="75"/>
      <c r="AO15" s="75"/>
      <c r="AP15" s="75"/>
      <c r="AQ15" s="73"/>
      <c r="AR15" s="51"/>
      <c r="AS15" s="75"/>
      <c r="AT15" s="75"/>
      <c r="AU15" s="75"/>
      <c r="AV15" s="75"/>
      <c r="AW15" s="75"/>
      <c r="AX15" s="75"/>
      <c r="AY15" s="75"/>
      <c r="AZ15" s="78"/>
      <c r="BA15" s="77"/>
      <c r="BE15" s="43"/>
      <c r="BF15" s="75"/>
      <c r="BG15" s="49"/>
      <c r="BH15" s="49"/>
      <c r="BI15" s="49"/>
      <c r="BJ15" s="49"/>
      <c r="BK15" s="49"/>
      <c r="BL15" s="49"/>
      <c r="BM15" s="49"/>
      <c r="BN15" s="49"/>
      <c r="BO15" s="49"/>
      <c r="BP15" s="51"/>
      <c r="BQ15" s="79"/>
      <c r="BR15" s="79"/>
      <c r="BS15" s="49"/>
      <c r="BT15" s="49"/>
      <c r="BU15" s="49"/>
      <c r="BV15" s="43"/>
      <c r="BW15" s="43"/>
      <c r="BX15" s="43"/>
      <c r="BY15" s="43"/>
      <c r="BZ15" s="43"/>
      <c r="CA15" s="43"/>
      <c r="CB15" s="43"/>
      <c r="CC15" s="43"/>
      <c r="CD15" s="43"/>
      <c r="CE15" s="43"/>
    </row>
    <row r="16" spans="1:83">
      <c r="B16" s="83"/>
      <c r="C16" s="83"/>
      <c r="D16" s="83"/>
      <c r="E16" s="67">
        <v>0</v>
      </c>
      <c r="F16" s="68"/>
      <c r="G16" s="68"/>
      <c r="H16" s="69"/>
      <c r="I16" s="70"/>
      <c r="J16" s="71"/>
      <c r="K16" s="72"/>
      <c r="L16" s="81"/>
      <c r="M16" s="52"/>
      <c r="N16" s="73"/>
      <c r="O16" s="51"/>
      <c r="P16" s="73"/>
      <c r="Q16" s="51"/>
      <c r="R16" s="51"/>
      <c r="S16" s="51"/>
      <c r="T16" s="51"/>
      <c r="U16" s="51"/>
      <c r="V16" s="51"/>
      <c r="W16" s="73"/>
      <c r="X16" s="51"/>
      <c r="Y16" s="51"/>
      <c r="Z16" s="51"/>
      <c r="AA16" s="51"/>
      <c r="AB16" s="51"/>
      <c r="AC16" s="49"/>
      <c r="AD16" s="49"/>
      <c r="AE16" s="49"/>
      <c r="AF16" s="49"/>
      <c r="AG16" s="49"/>
      <c r="AH16" s="49"/>
      <c r="AI16" s="49"/>
      <c r="AJ16" s="63"/>
      <c r="AK16" s="49"/>
      <c r="AL16" s="49"/>
      <c r="AM16" s="49"/>
      <c r="AN16" s="49"/>
      <c r="AO16" s="43"/>
      <c r="AP16" s="43"/>
      <c r="AQ16" s="43"/>
      <c r="AR16" s="43"/>
      <c r="AS16" s="75">
        <v>0</v>
      </c>
      <c r="AT16" s="75">
        <v>0</v>
      </c>
      <c r="AU16" s="75">
        <v>0</v>
      </c>
      <c r="AV16" s="75">
        <v>3.3452408163824505</v>
      </c>
      <c r="AW16" s="75">
        <v>1.1857073155971887</v>
      </c>
      <c r="AX16" s="75">
        <v>0.75315261853686555</v>
      </c>
      <c r="AY16" s="75">
        <v>0.24937963049287432</v>
      </c>
      <c r="AZ16" s="78"/>
      <c r="BA16" s="75">
        <v>0</v>
      </c>
      <c r="BB16" s="75">
        <v>0</v>
      </c>
      <c r="BC16" s="75">
        <v>0</v>
      </c>
      <c r="BD16" s="75" t="e">
        <v>#REF!</v>
      </c>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row>
    <row r="17" spans="1:83">
      <c r="A17" s="84"/>
      <c r="C17" s="82">
        <v>8597</v>
      </c>
      <c r="D17" s="82">
        <v>95580.2</v>
      </c>
      <c r="P17" s="52"/>
      <c r="W17" s="52"/>
      <c r="AJ17" s="52"/>
      <c r="BA17" s="62">
        <v>0</v>
      </c>
      <c r="BB17" s="62">
        <v>0</v>
      </c>
      <c r="BC17" s="62">
        <v>0</v>
      </c>
      <c r="BD17" s="62" t="e">
        <v>#REF!</v>
      </c>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row>
    <row r="18" spans="1:83" s="433" customFormat="1" ht="13">
      <c r="G18" s="433">
        <v>1945548.5343066338</v>
      </c>
    </row>
    <row r="19" spans="1:83" s="433" customFormat="1" ht="13">
      <c r="AU19" s="433" t="s">
        <v>592</v>
      </c>
    </row>
    <row r="20" spans="1:83" s="433" customFormat="1" ht="65">
      <c r="AU20" s="1" t="s">
        <v>593</v>
      </c>
    </row>
    <row r="21" spans="1:83" s="433" customFormat="1" ht="13">
      <c r="AU21" s="1"/>
    </row>
    <row r="22" spans="1:83" s="433" customFormat="1" ht="26">
      <c r="AU22" s="1" t="s">
        <v>594</v>
      </c>
    </row>
    <row r="23" spans="1:83" s="433" customFormat="1" ht="13">
      <c r="AU23" s="1" t="s">
        <v>595</v>
      </c>
    </row>
    <row r="24" spans="1:83" s="433" customFormat="1" ht="13">
      <c r="AU24" s="1" t="s">
        <v>596</v>
      </c>
    </row>
    <row r="25" spans="1:83" s="433" customFormat="1" ht="39">
      <c r="AU25" s="1" t="s">
        <v>597</v>
      </c>
    </row>
    <row r="26" spans="1:83" s="433" customFormat="1" ht="13"/>
    <row r="27" spans="1:83" s="433" customFormat="1" ht="13"/>
    <row r="28" spans="1:83" s="433" customFormat="1" ht="13"/>
    <row r="29" spans="1:83" s="433" customFormat="1" ht="13"/>
    <row r="30" spans="1:83" s="433" customFormat="1" ht="13"/>
    <row r="31" spans="1:83" s="433" customFormat="1" ht="13"/>
    <row r="32" spans="1:83" s="433" customFormat="1" ht="13"/>
    <row r="33" s="433" customFormat="1" ht="13"/>
    <row r="34" s="433" customFormat="1" ht="13"/>
    <row r="35" s="433" customFormat="1" ht="13"/>
    <row r="36" s="433" customFormat="1" ht="13"/>
    <row r="37" s="433" customFormat="1" ht="13"/>
    <row r="38" s="433" customFormat="1" ht="13"/>
    <row r="39" s="433" customFormat="1" ht="13"/>
    <row r="40" s="433" customFormat="1" ht="13"/>
    <row r="41" s="433" customFormat="1" ht="13"/>
    <row r="42" s="433" customFormat="1" ht="13"/>
    <row r="43" s="433" customFormat="1" ht="13"/>
    <row r="44" s="433" customFormat="1" ht="13"/>
    <row r="45" s="433" customFormat="1" ht="13"/>
    <row r="46" s="433" customFormat="1" ht="13"/>
    <row r="47" s="433" customFormat="1" ht="13"/>
    <row r="48" s="433" customFormat="1" ht="13"/>
    <row r="49" s="433" customFormat="1" ht="13"/>
    <row r="50" s="433" customFormat="1" ht="13"/>
    <row r="51" s="433" customFormat="1" ht="13"/>
    <row r="52" s="433" customFormat="1" ht="13"/>
    <row r="53" s="433" customFormat="1" ht="13"/>
    <row r="54" s="433" customFormat="1" ht="13"/>
    <row r="55" s="433" customFormat="1" ht="13"/>
    <row r="56" s="433" customFormat="1" ht="13"/>
    <row r="57" s="433" customFormat="1" ht="13"/>
    <row r="58" s="433" customFormat="1" ht="13"/>
    <row r="59" s="433" customFormat="1" ht="13"/>
    <row r="60" s="433" customFormat="1" ht="13"/>
    <row r="61" s="433" customFormat="1" ht="13"/>
    <row r="62" s="433" customFormat="1" ht="13"/>
    <row r="63" s="433" customFormat="1" ht="13"/>
    <row r="64" s="433" customFormat="1" ht="13"/>
    <row r="65" s="433" customFormat="1" ht="13"/>
    <row r="66" s="433" customFormat="1" ht="13"/>
    <row r="67" s="433" customFormat="1" ht="13"/>
    <row r="68" s="433" customFormat="1" ht="13"/>
    <row r="69" s="433" customFormat="1" ht="13"/>
  </sheetData>
  <mergeCells count="1">
    <mergeCell ref="AC1:AI1"/>
  </mergeCells>
  <pageMargins left="0.7" right="0.7" top="0.75" bottom="0.75" header="0.3" footer="0.3"/>
  <extLst>
    <ext xmlns:mx="http://schemas.microsoft.com/office/mac/excel/2008/main" uri="{64002731-A6B0-56B0-2670-7721B7C09600}">
      <mx:PLV Mode="0" OnePage="0" WScale="0"/>
    </ext>
  </extLs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81"/>
  <sheetViews>
    <sheetView topLeftCell="K22" workbookViewId="0">
      <selection activeCell="K22" sqref="A1:XFD1048576"/>
    </sheetView>
  </sheetViews>
  <sheetFormatPr baseColWidth="10" defaultColWidth="10.7109375" defaultRowHeight="14" x14ac:dyDescent="0"/>
  <cols>
    <col min="1" max="1" width="25.42578125" style="11" customWidth="1"/>
    <col min="2" max="2" width="11.42578125" style="11" customWidth="1"/>
    <col min="3" max="3" width="12.28515625" style="11" customWidth="1"/>
    <col min="4" max="4" width="11.85546875" style="11" customWidth="1"/>
    <col min="5" max="12" width="11.42578125" style="11" customWidth="1"/>
    <col min="13" max="16" width="11.7109375" style="11" customWidth="1"/>
    <col min="17" max="23" width="11.7109375" style="12" customWidth="1"/>
    <col min="24" max="28" width="10.7109375" style="11"/>
    <col min="29" max="30" width="11.28515625" style="11" bestFit="1" customWidth="1"/>
    <col min="31" max="16384" width="10.7109375" style="11"/>
  </cols>
  <sheetData>
    <row r="1" spans="1:31">
      <c r="A1" s="10" t="s">
        <v>3</v>
      </c>
      <c r="P1" s="12"/>
      <c r="W1" s="11"/>
    </row>
    <row r="2" spans="1:31">
      <c r="P2" s="12"/>
      <c r="W2" s="11"/>
    </row>
    <row r="3" spans="1:31">
      <c r="A3" s="11" t="s">
        <v>23</v>
      </c>
      <c r="F3" s="11" t="s">
        <v>58</v>
      </c>
      <c r="P3" s="12"/>
      <c r="W3" s="18" t="s">
        <v>456</v>
      </c>
    </row>
    <row r="4" spans="1:31">
      <c r="A4" s="11" t="s">
        <v>24</v>
      </c>
      <c r="B4" s="11">
        <v>1920</v>
      </c>
      <c r="C4" s="11">
        <v>1930</v>
      </c>
      <c r="D4" s="11">
        <v>1955</v>
      </c>
      <c r="F4" s="11">
        <v>1920</v>
      </c>
      <c r="H4" s="11">
        <v>1930</v>
      </c>
      <c r="J4" s="11">
        <v>1955</v>
      </c>
      <c r="P4" s="12"/>
      <c r="W4" s="11"/>
    </row>
    <row r="5" spans="1:31">
      <c r="A5" s="11" t="s">
        <v>25</v>
      </c>
      <c r="B5" s="11">
        <v>375</v>
      </c>
      <c r="C5" s="11">
        <v>460</v>
      </c>
      <c r="D5" s="11">
        <v>730</v>
      </c>
      <c r="F5" s="13">
        <v>169080.5766229475</v>
      </c>
      <c r="G5" s="13"/>
      <c r="H5" s="13">
        <v>186248.32726484988</v>
      </c>
      <c r="I5" s="13"/>
      <c r="J5" s="13">
        <v>213079.1049182186</v>
      </c>
      <c r="P5" s="12"/>
      <c r="W5" s="18">
        <v>1921</v>
      </c>
      <c r="AB5" s="136" t="s">
        <v>26</v>
      </c>
      <c r="AC5" s="136"/>
    </row>
    <row r="6" spans="1:31">
      <c r="B6" s="14" t="s">
        <v>27</v>
      </c>
      <c r="P6" s="12"/>
      <c r="W6" s="18"/>
      <c r="X6" s="11" t="s">
        <v>19</v>
      </c>
      <c r="Y6" s="11" t="s">
        <v>28</v>
      </c>
      <c r="Z6" s="11" t="s">
        <v>29</v>
      </c>
      <c r="AB6" s="136" t="s">
        <v>19</v>
      </c>
      <c r="AC6" s="136" t="s">
        <v>28</v>
      </c>
    </row>
    <row r="7" spans="1:31">
      <c r="A7" s="15" t="s">
        <v>30</v>
      </c>
      <c r="K7" s="15" t="s">
        <v>31</v>
      </c>
      <c r="L7" s="10" t="s">
        <v>32</v>
      </c>
      <c r="O7" s="10" t="s">
        <v>33</v>
      </c>
      <c r="P7" s="12"/>
      <c r="W7" s="18"/>
      <c r="X7" s="16">
        <v>791370</v>
      </c>
      <c r="Y7" s="16">
        <v>4923186</v>
      </c>
      <c r="Z7" s="16">
        <v>89719</v>
      </c>
      <c r="AA7" s="17">
        <v>5804275</v>
      </c>
      <c r="AB7" s="137">
        <v>4838</v>
      </c>
      <c r="AC7" s="137">
        <v>548419</v>
      </c>
    </row>
    <row r="8" spans="1:31">
      <c r="B8" s="18" t="s">
        <v>34</v>
      </c>
      <c r="K8" s="18" t="s">
        <v>34</v>
      </c>
      <c r="L8" s="18" t="s">
        <v>59</v>
      </c>
      <c r="P8" s="12"/>
      <c r="W8" s="18">
        <v>1926</v>
      </c>
      <c r="AB8" s="138">
        <v>6.1134488292454853E-3</v>
      </c>
      <c r="AC8" s="138">
        <v>0.1113951412764011</v>
      </c>
    </row>
    <row r="9" spans="1:31">
      <c r="A9" s="11" t="s">
        <v>35</v>
      </c>
      <c r="C9" s="127" t="s">
        <v>451</v>
      </c>
      <c r="D9" s="11" t="s">
        <v>36</v>
      </c>
      <c r="E9" s="11" t="s">
        <v>37</v>
      </c>
      <c r="F9" s="186" t="s">
        <v>492</v>
      </c>
      <c r="G9" s="213" t="s">
        <v>507</v>
      </c>
      <c r="H9" s="186" t="s">
        <v>493</v>
      </c>
      <c r="I9" s="186"/>
      <c r="L9" s="20" t="s">
        <v>457</v>
      </c>
      <c r="M9" s="20" t="s">
        <v>28</v>
      </c>
      <c r="N9" s="20" t="s">
        <v>0</v>
      </c>
      <c r="O9" s="20" t="s">
        <v>457</v>
      </c>
      <c r="P9" s="20" t="s">
        <v>28</v>
      </c>
      <c r="Q9" s="20" t="s">
        <v>0</v>
      </c>
      <c r="R9" s="20"/>
      <c r="S9" s="20" t="s">
        <v>454</v>
      </c>
      <c r="T9" s="20" t="s">
        <v>453</v>
      </c>
      <c r="U9" s="20"/>
      <c r="V9" s="20"/>
      <c r="W9" s="18"/>
      <c r="X9" s="11" t="s">
        <v>19</v>
      </c>
      <c r="Y9" s="11" t="s">
        <v>28</v>
      </c>
      <c r="Z9" s="11" t="s">
        <v>29</v>
      </c>
      <c r="AB9" s="136" t="s">
        <v>19</v>
      </c>
      <c r="AC9" s="136" t="s">
        <v>28</v>
      </c>
    </row>
    <row r="10" spans="1:31">
      <c r="B10" s="11">
        <v>1920</v>
      </c>
      <c r="C10" s="140">
        <v>0.63659819540393769</v>
      </c>
      <c r="D10" s="11">
        <v>344206084850.43134</v>
      </c>
      <c r="E10" s="200">
        <v>7970886943.0435505</v>
      </c>
      <c r="F10" s="11">
        <v>8682185437.279726</v>
      </c>
      <c r="H10" s="11">
        <v>6188115907.8714561</v>
      </c>
      <c r="I10" s="11">
        <v>0.77633969118982726</v>
      </c>
      <c r="K10" s="11">
        <v>1920</v>
      </c>
      <c r="L10" s="13">
        <v>333795.36046150577</v>
      </c>
      <c r="M10" s="13">
        <v>1659763.9505371624</v>
      </c>
      <c r="N10" s="13">
        <v>1993559.3109986682</v>
      </c>
      <c r="O10" s="31">
        <v>337620.56525423052</v>
      </c>
      <c r="P10" s="31">
        <v>1880256.8958349652</v>
      </c>
      <c r="Q10" s="13">
        <v>2217877.4610891957</v>
      </c>
      <c r="R10" s="128">
        <v>0.15222687960786871</v>
      </c>
      <c r="S10" s="129">
        <v>819447.25013162405</v>
      </c>
      <c r="T10" s="129">
        <v>4904607.6681578616</v>
      </c>
      <c r="U10" s="172">
        <v>0.14315852342948848</v>
      </c>
      <c r="V10" s="13"/>
      <c r="W10" s="18"/>
      <c r="X10" s="16">
        <v>833359</v>
      </c>
      <c r="Y10" s="16">
        <v>5150756</v>
      </c>
      <c r="Z10" s="16">
        <v>82265</v>
      </c>
      <c r="AA10" s="17">
        <v>6066380</v>
      </c>
      <c r="AB10" s="137">
        <v>4779</v>
      </c>
      <c r="AC10" s="137">
        <v>542225</v>
      </c>
      <c r="AE10" s="11">
        <v>2.2113970470438966</v>
      </c>
    </row>
    <row r="11" spans="1:31">
      <c r="B11" s="11">
        <v>1921</v>
      </c>
      <c r="C11" s="140">
        <v>0.53694031537049913</v>
      </c>
      <c r="D11" s="11">
        <v>320215656811.38623</v>
      </c>
      <c r="E11" s="200">
        <v>6254481019.4059515</v>
      </c>
      <c r="F11" s="11">
        <v>6812612500.0205154</v>
      </c>
      <c r="H11" s="11">
        <v>4855601863.1582527</v>
      </c>
      <c r="I11" s="11">
        <v>0.77633969118982726</v>
      </c>
      <c r="K11" s="11">
        <v>1921</v>
      </c>
      <c r="L11" s="22">
        <v>337338.95251042914</v>
      </c>
      <c r="M11" s="22">
        <v>1677134.3144987489</v>
      </c>
      <c r="N11" s="22">
        <v>2014473.2670091779</v>
      </c>
      <c r="O11" s="22">
        <v>339413.94227848109</v>
      </c>
      <c r="P11" s="22">
        <v>1887379.1855108712</v>
      </c>
      <c r="Q11" s="22">
        <v>2226793.1277893521</v>
      </c>
      <c r="R11" s="172">
        <v>0.15242275451758472</v>
      </c>
      <c r="S11" s="129">
        <v>823800</v>
      </c>
      <c r="T11" s="129">
        <v>4923186</v>
      </c>
      <c r="U11" s="172">
        <v>0.14334470277115691</v>
      </c>
      <c r="V11" s="13"/>
      <c r="W11" s="18">
        <v>1931</v>
      </c>
      <c r="AB11" s="138">
        <v>5.734623373600093E-3</v>
      </c>
      <c r="AC11" s="138">
        <v>0.10527095439970366</v>
      </c>
      <c r="AE11" s="11">
        <v>2.2108861117635525</v>
      </c>
    </row>
    <row r="12" spans="1:31">
      <c r="B12" s="11">
        <v>1922</v>
      </c>
      <c r="C12" s="140">
        <v>0.55524269194350928</v>
      </c>
      <c r="D12" s="11">
        <v>330337787001.09515</v>
      </c>
      <c r="E12" s="200">
        <v>6672119387.5119066</v>
      </c>
      <c r="F12" s="11">
        <v>7267519687.0787048</v>
      </c>
      <c r="H12" s="11">
        <v>5179831104.8826532</v>
      </c>
      <c r="I12" s="11">
        <v>0.77633969118982726</v>
      </c>
      <c r="K12" s="11">
        <v>1922</v>
      </c>
      <c r="L12" s="13">
        <v>340920.16355019715</v>
      </c>
      <c r="M12" s="13">
        <v>1694686.4690963232</v>
      </c>
      <c r="N12" s="13">
        <v>2035606.6326465204</v>
      </c>
      <c r="O12" s="31">
        <v>342991.03892935271</v>
      </c>
      <c r="P12" s="31">
        <v>1904513.7297857262</v>
      </c>
      <c r="Q12" s="13">
        <v>2247504.7687150789</v>
      </c>
      <c r="R12" s="172">
        <v>0.15260970463944518</v>
      </c>
      <c r="S12" s="129">
        <v>832482.06002736988</v>
      </c>
      <c r="T12" s="129">
        <v>4967881.0719484128</v>
      </c>
      <c r="U12" s="172">
        <v>0.1435224038712557</v>
      </c>
      <c r="V12" s="13"/>
      <c r="W12" s="18"/>
      <c r="X12" s="11" t="s">
        <v>19</v>
      </c>
      <c r="Y12" s="11" t="s">
        <v>28</v>
      </c>
      <c r="Z12" s="11" t="s">
        <v>29</v>
      </c>
      <c r="AB12" s="136" t="s">
        <v>19</v>
      </c>
      <c r="AC12" s="136" t="s">
        <v>28</v>
      </c>
      <c r="AE12" s="11">
        <v>2.2103984565908621</v>
      </c>
    </row>
    <row r="13" spans="1:31">
      <c r="B13" s="11">
        <v>1923</v>
      </c>
      <c r="C13" s="140">
        <v>0.62302415242550668</v>
      </c>
      <c r="D13" s="11">
        <v>350108988831.4859</v>
      </c>
      <c r="E13" s="200">
        <v>7934706128.8464861</v>
      </c>
      <c r="F13" s="11">
        <v>8642775953.6958656</v>
      </c>
      <c r="H13" s="11">
        <v>6160027305.7507114</v>
      </c>
      <c r="I13" s="11">
        <v>0.77633969118982737</v>
      </c>
      <c r="K13" s="11">
        <v>1923</v>
      </c>
      <c r="L13" s="13">
        <v>344539.39294632722</v>
      </c>
      <c r="M13" s="13">
        <v>1712422.3168712144</v>
      </c>
      <c r="N13" s="13">
        <v>2056961.7098175418</v>
      </c>
      <c r="O13" s="31">
        <v>346605.83474002837</v>
      </c>
      <c r="P13" s="31">
        <v>1921803.8297696621</v>
      </c>
      <c r="Q13" s="13">
        <v>2268409.6645096904</v>
      </c>
      <c r="R13" s="172">
        <v>0.15279684272326804</v>
      </c>
      <c r="S13" s="129">
        <v>841255.62062079809</v>
      </c>
      <c r="T13" s="129">
        <v>5012981.9074524734</v>
      </c>
      <c r="U13" s="172">
        <v>0.1437002883102472</v>
      </c>
      <c r="V13" s="13"/>
      <c r="W13" s="18"/>
      <c r="X13" s="11">
        <v>881584</v>
      </c>
      <c r="Y13" s="16">
        <v>5588314</v>
      </c>
      <c r="Z13" s="16">
        <v>83553</v>
      </c>
      <c r="AA13" s="17">
        <v>6553451</v>
      </c>
      <c r="AB13" s="137">
        <v>5948</v>
      </c>
      <c r="AC13" s="137">
        <v>574618</v>
      </c>
      <c r="AE13" s="11">
        <v>2.2099103111236365</v>
      </c>
    </row>
    <row r="14" spans="1:31">
      <c r="B14" s="11">
        <v>1924</v>
      </c>
      <c r="C14" s="140">
        <v>0.70876913761785787</v>
      </c>
      <c r="D14" s="11">
        <v>360535331700.33398</v>
      </c>
      <c r="E14" s="200">
        <v>9295555157.5950031</v>
      </c>
      <c r="F14" s="11">
        <v>10125063145.09156</v>
      </c>
      <c r="H14" s="11">
        <v>7216508420.4853115</v>
      </c>
      <c r="I14" s="11">
        <v>0.77633969118982737</v>
      </c>
      <c r="K14" s="11">
        <v>1924</v>
      </c>
      <c r="L14" s="13">
        <v>348197.04430402565</v>
      </c>
      <c r="M14" s="13">
        <v>1730343.7802759171</v>
      </c>
      <c r="N14" s="13">
        <v>2078540.8245799427</v>
      </c>
      <c r="O14" s="31">
        <v>350258.72702340974</v>
      </c>
      <c r="P14" s="31">
        <v>1939250.897672904</v>
      </c>
      <c r="Q14" s="13">
        <v>2289509.6246963139</v>
      </c>
      <c r="R14" s="172">
        <v>0.15298416885662533</v>
      </c>
      <c r="S14" s="129">
        <v>850121.64610828541</v>
      </c>
      <c r="T14" s="129">
        <v>5058492.1902306741</v>
      </c>
      <c r="U14" s="172">
        <v>0.14387835618565825</v>
      </c>
      <c r="V14" s="13"/>
      <c r="W14" s="18">
        <v>1936</v>
      </c>
      <c r="Y14" s="11" t="s">
        <v>38</v>
      </c>
      <c r="AB14" s="138">
        <v>6.7469464055608993E-3</v>
      </c>
      <c r="AC14" s="138">
        <v>0.10282493073939654</v>
      </c>
      <c r="AE14" s="11">
        <v>2.2094216751334446</v>
      </c>
    </row>
    <row r="15" spans="1:31">
      <c r="B15" s="11">
        <v>1925</v>
      </c>
      <c r="C15" s="140">
        <v>0.76865789773555449</v>
      </c>
      <c r="D15" s="11">
        <v>366425530436.08539</v>
      </c>
      <c r="E15" s="200">
        <v>10245697316.711039</v>
      </c>
      <c r="F15" s="11">
        <v>11159993194.428442</v>
      </c>
      <c r="H15" s="11">
        <v>7954141490.8798914</v>
      </c>
      <c r="I15" s="11">
        <v>0.77633969118982749</v>
      </c>
      <c r="K15" s="11">
        <v>1925</v>
      </c>
      <c r="L15" s="13">
        <v>351893.52551319648</v>
      </c>
      <c r="M15" s="13">
        <v>1748452.8018824731</v>
      </c>
      <c r="N15" s="13">
        <v>2100346.3273956697</v>
      </c>
      <c r="O15" s="31">
        <v>353950.11727969447</v>
      </c>
      <c r="P15" s="31">
        <v>1956856.3585264068</v>
      </c>
      <c r="Q15" s="13">
        <v>2310806.4758061012</v>
      </c>
      <c r="R15" s="172">
        <v>0.15317168312687135</v>
      </c>
      <c r="S15" s="129">
        <v>859081.11098092271</v>
      </c>
      <c r="T15" s="129">
        <v>5104415.6374440929</v>
      </c>
      <c r="U15" s="172">
        <v>0.14405660759483263</v>
      </c>
      <c r="V15" s="13"/>
      <c r="W15" s="18"/>
      <c r="X15" s="11" t="s">
        <v>19</v>
      </c>
      <c r="Z15" s="11" t="s">
        <v>28</v>
      </c>
      <c r="AB15" s="137">
        <v>8955</v>
      </c>
      <c r="AC15" s="137">
        <v>642651</v>
      </c>
      <c r="AE15" s="11">
        <v>2.2089325483924265</v>
      </c>
    </row>
    <row r="16" spans="1:31">
      <c r="B16" s="11">
        <v>1926</v>
      </c>
      <c r="C16" s="140">
        <v>0.91939977035009346</v>
      </c>
      <c r="D16" s="11">
        <v>372401705009.6925</v>
      </c>
      <c r="E16" s="200">
        <v>12454857248.455708</v>
      </c>
      <c r="F16" s="11">
        <v>13566292057.411907</v>
      </c>
      <c r="H16" s="11">
        <v>9669200030.0794888</v>
      </c>
      <c r="I16" s="11">
        <v>0.77633969118982749</v>
      </c>
      <c r="K16" s="11">
        <v>1926</v>
      </c>
      <c r="L16" s="22">
        <v>355629.24879392778</v>
      </c>
      <c r="M16" s="22">
        <v>1766751.3445930341</v>
      </c>
      <c r="N16" s="22">
        <v>2122380.5933869621</v>
      </c>
      <c r="O16" s="22">
        <v>357680.41124050645</v>
      </c>
      <c r="P16" s="22">
        <v>1974621.6502982487</v>
      </c>
      <c r="Q16" s="22">
        <v>2332302.061538755</v>
      </c>
      <c r="R16" s="172">
        <v>0.15335938562114204</v>
      </c>
      <c r="S16" s="129">
        <v>868135</v>
      </c>
      <c r="T16" s="129">
        <v>5150756</v>
      </c>
      <c r="U16" s="172">
        <v>0.14423504263493059</v>
      </c>
      <c r="V16" s="22"/>
      <c r="W16" s="18"/>
      <c r="X16" s="11" t="s">
        <v>39</v>
      </c>
      <c r="Y16" s="11" t="s">
        <v>40</v>
      </c>
      <c r="Z16" s="11" t="s">
        <v>39</v>
      </c>
      <c r="AA16" s="11" t="s">
        <v>40</v>
      </c>
      <c r="AB16" s="138">
        <v>9.0683544303797447E-3</v>
      </c>
      <c r="AC16" s="138">
        <v>0.10304839330382913</v>
      </c>
      <c r="AE16" s="11">
        <v>2.2084429306732885</v>
      </c>
    </row>
    <row r="17" spans="1:31">
      <c r="B17" s="11">
        <v>1927</v>
      </c>
      <c r="C17" s="140">
        <v>0.97147294629530667</v>
      </c>
      <c r="D17" s="11">
        <v>377718775852.5611</v>
      </c>
      <c r="E17" s="200">
        <v>13348177923.824833</v>
      </c>
      <c r="F17" s="11">
        <v>14539330041.005388</v>
      </c>
      <c r="H17" s="11">
        <v>10362720327.329042</v>
      </c>
      <c r="I17" s="11">
        <v>0.77633969118982737</v>
      </c>
      <c r="K17" s="11">
        <v>1927</v>
      </c>
      <c r="L17" s="13">
        <v>356651.68295191682</v>
      </c>
      <c r="M17" s="13">
        <v>1796778.4384352253</v>
      </c>
      <c r="N17" s="13">
        <v>2153430.1213871422</v>
      </c>
      <c r="O17" s="31">
        <v>358781.83185531315</v>
      </c>
      <c r="P17" s="31">
        <v>2007085.4338781806</v>
      </c>
      <c r="Q17" s="13">
        <v>2365867.2657334935</v>
      </c>
      <c r="R17" s="172">
        <v>0.15164918043028058</v>
      </c>
      <c r="S17" s="129">
        <v>870808.28529991058</v>
      </c>
      <c r="T17" s="129">
        <v>5235437.0466358354</v>
      </c>
      <c r="U17" s="172">
        <v>0.14260944950009977</v>
      </c>
      <c r="V17" s="13"/>
      <c r="W17" s="11" t="s">
        <v>41</v>
      </c>
      <c r="X17" s="11">
        <v>51.2</v>
      </c>
      <c r="Y17" s="11">
        <v>51</v>
      </c>
      <c r="Z17" s="11">
        <v>409.8</v>
      </c>
      <c r="AA17" s="11">
        <v>405.9</v>
      </c>
      <c r="AB17" s="13">
        <v>657.10987107946892</v>
      </c>
      <c r="AC17" s="13">
        <v>650.85626322878579</v>
      </c>
      <c r="AE17" s="11">
        <v>2.2129039623077436</v>
      </c>
    </row>
    <row r="18" spans="1:31">
      <c r="B18" s="11">
        <v>1928</v>
      </c>
      <c r="C18" s="140">
        <v>0.95183327339575896</v>
      </c>
      <c r="D18" s="11">
        <v>400141451439.86774</v>
      </c>
      <c r="E18" s="200">
        <v>13854700059.017822</v>
      </c>
      <c r="F18" s="11">
        <v>15091052720.96015</v>
      </c>
      <c r="H18" s="11">
        <v>10755953565.345579</v>
      </c>
      <c r="I18" s="11">
        <v>0.77633969118982737</v>
      </c>
      <c r="K18" s="11">
        <v>1928</v>
      </c>
      <c r="L18" s="13">
        <v>357677.05660830467</v>
      </c>
      <c r="M18" s="13">
        <v>1827315.8623628395</v>
      </c>
      <c r="N18" s="13">
        <v>2184992.9189711441</v>
      </c>
      <c r="O18" s="31">
        <v>359886.64412180829</v>
      </c>
      <c r="P18" s="31">
        <v>2040082.9385606672</v>
      </c>
      <c r="Q18" s="13">
        <v>2399969.5826824754</v>
      </c>
      <c r="R18" s="172">
        <v>0.14995466889191095</v>
      </c>
      <c r="S18" s="129">
        <v>873489.80256177951</v>
      </c>
      <c r="T18" s="129">
        <v>5321510.2927195467</v>
      </c>
      <c r="U18" s="172">
        <v>0.14099915885830389</v>
      </c>
      <c r="V18" s="13"/>
      <c r="W18" s="23" t="s">
        <v>42</v>
      </c>
      <c r="X18" s="11">
        <v>51.7</v>
      </c>
      <c r="Y18" s="11">
        <v>50.9</v>
      </c>
      <c r="Z18" s="11">
        <v>422.5</v>
      </c>
      <c r="AA18" s="11">
        <v>348.6</v>
      </c>
      <c r="AB18" s="13">
        <v>677.47418382400099</v>
      </c>
      <c r="AC18" s="13">
        <v>558.97633249951889</v>
      </c>
      <c r="AE18" s="11">
        <v>2.2173240574039399</v>
      </c>
    </row>
    <row r="19" spans="1:31">
      <c r="B19" s="11">
        <v>1929</v>
      </c>
      <c r="C19" s="140">
        <v>0.98261284768503632</v>
      </c>
      <c r="D19" s="11">
        <v>418772092238.00488</v>
      </c>
      <c r="E19" s="200">
        <v>14968658232.9771</v>
      </c>
      <c r="F19" s="11">
        <v>16304417244.230507</v>
      </c>
      <c r="H19" s="11">
        <v>11620763510.115509</v>
      </c>
      <c r="I19" s="11">
        <v>0.77633969118982737</v>
      </c>
      <c r="K19" s="11">
        <v>1929</v>
      </c>
      <c r="L19" s="13">
        <v>358705.37821414997</v>
      </c>
      <c r="M19" s="13">
        <v>1858372.2897692281</v>
      </c>
      <c r="N19" s="13">
        <v>2217077.6679833783</v>
      </c>
      <c r="O19" s="31">
        <v>360994.85848405032</v>
      </c>
      <c r="P19" s="31">
        <v>2073622.9389919101</v>
      </c>
      <c r="Q19" s="13">
        <v>2434617.7974759606</v>
      </c>
      <c r="R19" s="172">
        <v>0.14827578228430938</v>
      </c>
      <c r="S19" s="129">
        <v>876179.57713463996</v>
      </c>
      <c r="T19" s="129">
        <v>5408998.6267176745</v>
      </c>
      <c r="U19" s="172">
        <v>0.13940409463610937</v>
      </c>
      <c r="V19" s="13"/>
      <c r="W19" s="24" t="s">
        <v>43</v>
      </c>
      <c r="X19" s="11">
        <v>50.4</v>
      </c>
      <c r="Y19" s="11">
        <v>54.2</v>
      </c>
      <c r="Z19" s="11">
        <v>371.9</v>
      </c>
      <c r="AA19" s="11">
        <v>293</v>
      </c>
      <c r="AB19" s="13">
        <v>596.33763068436917</v>
      </c>
      <c r="AC19" s="13">
        <v>469.82233339747285</v>
      </c>
      <c r="AE19" s="11">
        <v>2.2217033952209424</v>
      </c>
    </row>
    <row r="20" spans="1:31">
      <c r="B20" s="11">
        <v>1930</v>
      </c>
      <c r="C20" s="140">
        <v>0.98879528772619774</v>
      </c>
      <c r="D20" s="11">
        <v>423917606817.57123</v>
      </c>
      <c r="E20" s="200">
        <v>15247917916.910021</v>
      </c>
      <c r="F20" s="11">
        <v>16608597240.557985</v>
      </c>
      <c r="H20" s="11">
        <v>11837563886.90176</v>
      </c>
      <c r="I20" s="11">
        <v>0.77633969118982726</v>
      </c>
      <c r="K20" s="11">
        <v>1930</v>
      </c>
      <c r="L20" s="13">
        <v>359736.65624480776</v>
      </c>
      <c r="M20" s="13">
        <v>1889956.5414577317</v>
      </c>
      <c r="N20" s="13">
        <v>2249693.1977025396</v>
      </c>
      <c r="O20" s="31">
        <v>362106.48541825841</v>
      </c>
      <c r="P20" s="31">
        <v>2107714.3540777564</v>
      </c>
      <c r="Q20" s="13">
        <v>2469820.8394960146</v>
      </c>
      <c r="R20" s="172">
        <v>0.14661245043674867</v>
      </c>
      <c r="S20" s="129">
        <v>878877.63444558345</v>
      </c>
      <c r="T20" s="129">
        <v>5497925.3133947859</v>
      </c>
      <c r="U20" s="172">
        <v>0.13782417955117035</v>
      </c>
      <c r="V20" s="13"/>
      <c r="W20" s="11" t="s">
        <v>44</v>
      </c>
      <c r="X20" s="11">
        <v>38.6</v>
      </c>
      <c r="Y20" s="11">
        <v>40</v>
      </c>
      <c r="Z20" s="11">
        <v>302.5</v>
      </c>
      <c r="AA20" s="11">
        <v>257.60000000000002</v>
      </c>
      <c r="AB20" s="13">
        <v>485.05548072605984</v>
      </c>
      <c r="AC20" s="13">
        <v>413.05881598358025</v>
      </c>
      <c r="AE20" s="11">
        <v>2.2260421587975094</v>
      </c>
    </row>
    <row r="21" spans="1:31">
      <c r="B21" s="11">
        <v>1931</v>
      </c>
      <c r="C21" s="140">
        <v>0.95892173129433544</v>
      </c>
      <c r="D21" s="11">
        <v>415028587961.87769</v>
      </c>
      <c r="E21" s="200">
        <v>14477176733.721649</v>
      </c>
      <c r="F21" s="11">
        <v>15769077382.303076</v>
      </c>
      <c r="H21" s="11">
        <v>11239206914.758018</v>
      </c>
      <c r="I21" s="11">
        <v>0.77633969118982737</v>
      </c>
      <c r="K21" s="11">
        <v>1931</v>
      </c>
      <c r="L21" s="22">
        <v>360770.89920000004</v>
      </c>
      <c r="M21" s="22">
        <v>1922077.5881470076</v>
      </c>
      <c r="N21" s="22">
        <v>2282848.4873470077</v>
      </c>
      <c r="O21" s="22">
        <v>363221.53543291148</v>
      </c>
      <c r="P21" s="22">
        <v>2142366.2493553972</v>
      </c>
      <c r="Q21" s="22">
        <v>2505587.7847883087</v>
      </c>
      <c r="R21" s="172">
        <v>0.14496460177450907</v>
      </c>
      <c r="S21" s="129">
        <v>881584</v>
      </c>
      <c r="T21" s="129">
        <v>5588314</v>
      </c>
      <c r="U21" s="172">
        <v>0.13625933515489735</v>
      </c>
      <c r="V21" s="22"/>
      <c r="W21" s="11" t="s">
        <v>45</v>
      </c>
      <c r="X21" s="11">
        <v>91.2</v>
      </c>
      <c r="Y21" s="11">
        <v>84.7</v>
      </c>
      <c r="Z21" s="11">
        <v>538.20000000000005</v>
      </c>
      <c r="AA21" s="11">
        <v>520.20000000000005</v>
      </c>
      <c r="AB21" s="13">
        <v>862.99788339426584</v>
      </c>
      <c r="AC21" s="13">
        <v>834.13507792957466</v>
      </c>
      <c r="AE21" s="11">
        <v>2.230340534834681</v>
      </c>
    </row>
    <row r="22" spans="1:31">
      <c r="B22" s="11">
        <v>1932</v>
      </c>
      <c r="C22" s="140">
        <v>0.91059472722057677</v>
      </c>
      <c r="D22" s="11">
        <v>399409730424.73303</v>
      </c>
      <c r="E22" s="200">
        <v>13230201989.878332</v>
      </c>
      <c r="F22" s="11">
        <v>14410826281.890635</v>
      </c>
      <c r="H22" s="11">
        <v>10271130927.201183</v>
      </c>
      <c r="I22" s="11">
        <v>0.77633969118982737</v>
      </c>
      <c r="K22" s="11">
        <v>1932</v>
      </c>
      <c r="L22" s="13">
        <v>365725.24343278189</v>
      </c>
      <c r="M22" s="13">
        <v>1962399.755098749</v>
      </c>
      <c r="N22" s="13">
        <v>2328124.9985315306</v>
      </c>
      <c r="O22" s="31">
        <v>368381.88935010589</v>
      </c>
      <c r="P22" s="31">
        <v>2187418.7026797645</v>
      </c>
      <c r="Q22" s="13">
        <v>2555800.5920298705</v>
      </c>
      <c r="R22" s="172">
        <v>0.14413561468718858</v>
      </c>
      <c r="S22" s="129">
        <v>894108.82301830966</v>
      </c>
      <c r="T22" s="129">
        <v>5705832.3074895162</v>
      </c>
      <c r="U22" s="172">
        <v>0.1354722421515771</v>
      </c>
      <c r="V22" s="13"/>
      <c r="W22" s="11" t="s">
        <v>46</v>
      </c>
      <c r="X22" s="11">
        <v>77.7</v>
      </c>
      <c r="Y22" s="11">
        <v>78.2</v>
      </c>
      <c r="Z22" s="11">
        <v>481.2</v>
      </c>
      <c r="AA22" s="11">
        <v>448.6</v>
      </c>
      <c r="AB22" s="13">
        <v>771.59899942274387</v>
      </c>
      <c r="AC22" s="13">
        <v>719.32525174780312</v>
      </c>
      <c r="AE22" s="11">
        <v>2.2325029289385308</v>
      </c>
    </row>
    <row r="23" spans="1:31">
      <c r="B23" s="11">
        <v>1933</v>
      </c>
      <c r="C23" s="140">
        <v>0.87403967813176153</v>
      </c>
      <c r="D23" s="11">
        <v>413159157299.40698</v>
      </c>
      <c r="E23" s="200">
        <v>13136244825.398048</v>
      </c>
      <c r="F23" s="11">
        <v>14308484656.547327</v>
      </c>
      <c r="H23" s="11">
        <v>10198188251.143488</v>
      </c>
      <c r="K23" s="11">
        <v>1933</v>
      </c>
      <c r="L23" s="13">
        <v>370747.6239923056</v>
      </c>
      <c r="M23" s="13">
        <v>2003567.817740503</v>
      </c>
      <c r="N23" s="13">
        <v>2374315.4417328085</v>
      </c>
      <c r="O23" s="31">
        <v>373615.55734687153</v>
      </c>
      <c r="P23" s="31">
        <v>2233418.577366448</v>
      </c>
      <c r="Q23" s="13">
        <v>2607034.1347133196</v>
      </c>
      <c r="R23" s="172">
        <v>0.14331057364078428</v>
      </c>
      <c r="S23" s="129">
        <v>906811.58845803351</v>
      </c>
      <c r="T23" s="129">
        <v>5825821.9422156913</v>
      </c>
      <c r="U23" s="172">
        <v>0.1346889867578</v>
      </c>
      <c r="V23" s="13"/>
      <c r="W23" s="11" t="s">
        <v>47</v>
      </c>
      <c r="X23" s="11">
        <v>53.6</v>
      </c>
      <c r="Y23" s="11">
        <v>56.7</v>
      </c>
      <c r="Z23" s="11">
        <v>342.3</v>
      </c>
      <c r="AA23" s="11">
        <v>315.2</v>
      </c>
      <c r="AB23" s="13">
        <v>548.87435058687697</v>
      </c>
      <c r="AC23" s="13">
        <v>505.41979347059197</v>
      </c>
      <c r="AE23" s="11">
        <v>2.2346550298837276</v>
      </c>
    </row>
    <row r="24" spans="1:31">
      <c r="B24" s="11">
        <v>1934</v>
      </c>
      <c r="C24" s="140">
        <v>0.85986638845358088</v>
      </c>
      <c r="D24" s="11">
        <v>404758188832.45007</v>
      </c>
      <c r="E24" s="200">
        <v>12660455163.350027</v>
      </c>
      <c r="F24" s="11">
        <v>13790236925.202105</v>
      </c>
      <c r="H24" s="11">
        <v>9828813851.8378143</v>
      </c>
      <c r="K24" s="11">
        <v>1934</v>
      </c>
      <c r="L24" s="13">
        <v>375838.97519833955</v>
      </c>
      <c r="M24" s="13">
        <v>2045599.521634388</v>
      </c>
      <c r="N24" s="13">
        <v>2421438.4968327275</v>
      </c>
      <c r="O24" s="31">
        <v>378923.58100957033</v>
      </c>
      <c r="P24" s="31">
        <v>2280385.7970194146</v>
      </c>
      <c r="Q24" s="13">
        <v>2659309.3780289851</v>
      </c>
      <c r="R24" s="172">
        <v>0.14248946893513353</v>
      </c>
      <c r="S24" s="129">
        <v>919694.82437927206</v>
      </c>
      <c r="T24" s="129">
        <v>5948334.8744497206</v>
      </c>
      <c r="U24" s="172">
        <v>0.13390955844819383</v>
      </c>
      <c r="V24" s="13"/>
      <c r="W24" s="11" t="s">
        <v>48</v>
      </c>
      <c r="X24" s="11">
        <v>37.799999999999997</v>
      </c>
      <c r="Y24" s="11">
        <v>40.799999999999997</v>
      </c>
      <c r="Z24" s="11">
        <v>215.9</v>
      </c>
      <c r="AA24" s="11">
        <v>181.3</v>
      </c>
      <c r="AB24" s="13">
        <v>346.19331665704573</v>
      </c>
      <c r="AC24" s="13">
        <v>290.71259059713935</v>
      </c>
      <c r="AE24" s="11">
        <v>2.2367968629729273</v>
      </c>
    </row>
    <row r="25" spans="1:31">
      <c r="B25" s="11">
        <v>1935</v>
      </c>
      <c r="C25" s="140">
        <v>0.83120420022728425</v>
      </c>
      <c r="D25" s="11">
        <v>390998268345.62036</v>
      </c>
      <c r="E25" s="200">
        <v>11822389560.427847</v>
      </c>
      <c r="F25" s="11">
        <v>12877384814.117249</v>
      </c>
      <c r="H25" s="11">
        <v>9178190260.4683914</v>
      </c>
      <c r="K25" s="11">
        <v>1935</v>
      </c>
      <c r="L25" s="13">
        <v>381000.24420134828</v>
      </c>
      <c r="M25" s="13">
        <v>2088512.9846165259</v>
      </c>
      <c r="N25" s="13">
        <v>2469513.2288178741</v>
      </c>
      <c r="O25" s="31">
        <v>384307.01672256994</v>
      </c>
      <c r="P25" s="31">
        <v>2328340.7042219904</v>
      </c>
      <c r="Q25" s="13">
        <v>2712647.7209445601</v>
      </c>
      <c r="R25" s="172">
        <v>0.14167229078634358</v>
      </c>
      <c r="S25" s="129">
        <v>932761.09475873201</v>
      </c>
      <c r="T25" s="129">
        <v>6073424.1673609987</v>
      </c>
      <c r="U25" s="172">
        <v>0.13313394662882835</v>
      </c>
      <c r="V25" s="13"/>
      <c r="W25" s="11" t="s">
        <v>49</v>
      </c>
      <c r="X25" s="11">
        <v>34.1</v>
      </c>
      <c r="Y25" s="11">
        <v>44.7</v>
      </c>
      <c r="Z25" s="11">
        <v>188.3</v>
      </c>
      <c r="AA25" s="11">
        <v>193.4</v>
      </c>
      <c r="AB25" s="13">
        <v>301.93701494451926</v>
      </c>
      <c r="AC25" s="13">
        <v>310.11480982618173</v>
      </c>
      <c r="AE25" s="11">
        <v>2.2389284537271932</v>
      </c>
    </row>
    <row r="26" spans="1:31">
      <c r="B26" s="11">
        <v>1936</v>
      </c>
      <c r="C26" s="140">
        <v>0.82393063577034054</v>
      </c>
      <c r="D26" s="11">
        <v>405651191823.51996</v>
      </c>
      <c r="E26" s="200">
        <v>12158111171.924873</v>
      </c>
      <c r="F26" s="11">
        <v>13243065234.269663</v>
      </c>
      <c r="H26" s="11">
        <v>9438824272.663744</v>
      </c>
      <c r="K26" s="11">
        <v>1936</v>
      </c>
      <c r="L26" s="25">
        <v>386232.39115869196</v>
      </c>
      <c r="M26" s="25">
        <v>2132326.7046067649</v>
      </c>
      <c r="N26" s="25">
        <v>2518559.095765457</v>
      </c>
      <c r="O26" s="25">
        <v>389766.93587848113</v>
      </c>
      <c r="P26" s="25">
        <v>2377304.0693477001</v>
      </c>
      <c r="Q26" s="25">
        <v>2767071.0052261814</v>
      </c>
      <c r="R26" s="172">
        <v>0.1408590293282414</v>
      </c>
      <c r="S26" s="129">
        <v>946013</v>
      </c>
      <c r="T26" s="129">
        <v>6201144</v>
      </c>
      <c r="U26" s="172">
        <v>0.1323621406385784</v>
      </c>
      <c r="V26" s="25"/>
      <c r="W26" s="11"/>
      <c r="X26" s="11">
        <v>486.30000000000007</v>
      </c>
      <c r="Y26" s="11">
        <v>501.2</v>
      </c>
      <c r="Z26" s="11">
        <v>3272.6000000000004</v>
      </c>
      <c r="AA26" s="11">
        <v>2963.8</v>
      </c>
      <c r="AB26" s="11">
        <v>7223.9000000000005</v>
      </c>
      <c r="AE26" s="11">
        <v>2.2410498278822146</v>
      </c>
    </row>
    <row r="27" spans="1:31">
      <c r="A27" s="21"/>
      <c r="B27" s="11">
        <v>1937</v>
      </c>
      <c r="C27" s="140">
        <v>1</v>
      </c>
      <c r="D27" s="11">
        <v>409704800139.77307</v>
      </c>
      <c r="E27" s="200">
        <v>14903688155.59276</v>
      </c>
      <c r="F27" s="11">
        <v>16233649428.332981</v>
      </c>
      <c r="H27" s="11">
        <v>11570324660.30237</v>
      </c>
      <c r="K27" s="11">
        <v>1937</v>
      </c>
      <c r="L27" s="13">
        <v>387398.05963518977</v>
      </c>
      <c r="M27" s="13">
        <v>2146348.0103507047</v>
      </c>
      <c r="N27" s="13">
        <v>2533746.0699858945</v>
      </c>
      <c r="O27" s="13">
        <v>390962.70763662015</v>
      </c>
      <c r="P27" s="13">
        <v>2397177.4347587968</v>
      </c>
      <c r="Q27" s="13">
        <v>2788140.1423954172</v>
      </c>
      <c r="R27" s="172">
        <v>0.14022347789904363</v>
      </c>
      <c r="S27" s="129">
        <v>959453.17745106551</v>
      </c>
      <c r="T27" s="129">
        <v>6331549.6907644719</v>
      </c>
      <c r="U27" s="172">
        <v>0.13159412975047838</v>
      </c>
      <c r="V27" s="13"/>
      <c r="W27" s="11" t="s">
        <v>50</v>
      </c>
      <c r="X27" s="19">
        <v>0.60538762081019948</v>
      </c>
      <c r="Y27" s="19">
        <v>0.60873902633679178</v>
      </c>
      <c r="Z27" s="19">
        <v>0.53960154005989114</v>
      </c>
      <c r="AA27" s="19">
        <v>0.55965314798569399</v>
      </c>
      <c r="AB27" s="19"/>
      <c r="AC27" s="26"/>
      <c r="AE27" s="11">
        <v>2.2708864574234604</v>
      </c>
    </row>
    <row r="28" spans="1:31">
      <c r="A28" s="21"/>
      <c r="B28" s="11">
        <v>1938</v>
      </c>
      <c r="C28" s="140">
        <v>1.1618060376452524</v>
      </c>
      <c r="D28" s="11">
        <v>418281621631.43933</v>
      </c>
      <c r="E28" s="200">
        <v>17677673758.722794</v>
      </c>
      <c r="F28" s="11">
        <v>19255177343.45895</v>
      </c>
      <c r="H28" s="11">
        <v>13723879786.801369</v>
      </c>
      <c r="K28" s="11">
        <v>1938</v>
      </c>
      <c r="L28" s="13">
        <v>388567.24615685467</v>
      </c>
      <c r="M28" s="13">
        <v>2160461.5144497743</v>
      </c>
      <c r="N28" s="13">
        <v>2549028.7606066288</v>
      </c>
      <c r="O28" s="13">
        <v>392162.14792065491</v>
      </c>
      <c r="P28" s="13">
        <v>2417216.9340094198</v>
      </c>
      <c r="Q28" s="13">
        <v>2809379.0819300748</v>
      </c>
      <c r="R28" s="172">
        <v>0.13959032814156042</v>
      </c>
      <c r="S28" s="129">
        <v>973084.30192919739</v>
      </c>
      <c r="T28" s="129">
        <v>6464697.7213591039</v>
      </c>
      <c r="U28" s="172">
        <v>0.13082990317306842</v>
      </c>
      <c r="V28" s="13"/>
      <c r="W28" s="127" t="s">
        <v>142</v>
      </c>
      <c r="X28" s="139">
        <v>0.68668354430379763</v>
      </c>
      <c r="Y28" s="128"/>
      <c r="Z28" s="139">
        <v>0.63894233852863824</v>
      </c>
      <c r="AA28" s="128"/>
      <c r="AE28" s="11">
        <v>2.3011126419143779</v>
      </c>
    </row>
    <row r="29" spans="1:31">
      <c r="A29" s="21"/>
      <c r="B29" s="11">
        <v>1939</v>
      </c>
      <c r="C29" s="140">
        <v>1.2908955973836138</v>
      </c>
      <c r="D29" s="11">
        <v>401735215257.81335</v>
      </c>
      <c r="E29" s="200">
        <v>18864866012.251385</v>
      </c>
      <c r="F29" s="11">
        <v>20548311140.047653</v>
      </c>
      <c r="H29" s="11">
        <v>14645544254.28871</v>
      </c>
      <c r="K29" s="11">
        <v>1939</v>
      </c>
      <c r="L29" s="13">
        <v>389739.96134132129</v>
      </c>
      <c r="M29" s="13">
        <v>2174667.823162538</v>
      </c>
      <c r="N29" s="13">
        <v>2564407.7845038595</v>
      </c>
      <c r="O29" s="13">
        <v>393365.26798531023</v>
      </c>
      <c r="P29" s="13">
        <v>2437423.9559158101</v>
      </c>
      <c r="Q29" s="13">
        <v>2830789.2239011205</v>
      </c>
      <c r="R29" s="172">
        <v>0.13895957518278673</v>
      </c>
      <c r="S29" s="129">
        <v>986909.08625327609</v>
      </c>
      <c r="T29" s="129">
        <v>6600645.7612590548</v>
      </c>
      <c r="U29" s="172">
        <v>0.13006945005173121</v>
      </c>
      <c r="V29" s="13"/>
      <c r="W29" s="11"/>
      <c r="AB29" s="133" t="s">
        <v>26</v>
      </c>
      <c r="AC29" s="133"/>
      <c r="AE29" s="11">
        <v>2.3317333927683537</v>
      </c>
    </row>
    <row r="30" spans="1:31">
      <c r="A30" s="21"/>
      <c r="B30" s="11">
        <v>1940</v>
      </c>
      <c r="C30" s="140">
        <v>1.5619836728341727</v>
      </c>
      <c r="D30" s="11">
        <v>361695407083.40619</v>
      </c>
      <c r="E30" s="200">
        <v>20551436644.334332</v>
      </c>
      <c r="F30" s="11">
        <v>22385386372.132553</v>
      </c>
      <c r="H30" s="11">
        <v>15954895977.969816</v>
      </c>
      <c r="K30" s="11">
        <v>1940</v>
      </c>
      <c r="L30" s="13">
        <v>390916.21583826846</v>
      </c>
      <c r="M30" s="13">
        <v>2188967.546734069</v>
      </c>
      <c r="N30" s="13">
        <v>2579883.7625723374</v>
      </c>
      <c r="O30" s="13">
        <v>394572.07911983982</v>
      </c>
      <c r="P30" s="13">
        <v>2457799.9009041879</v>
      </c>
      <c r="Q30" s="13">
        <v>2852371.9800240276</v>
      </c>
      <c r="R30" s="172">
        <v>0.13833121412043742</v>
      </c>
      <c r="S30" s="129">
        <v>970573.24160623597</v>
      </c>
      <c r="T30" s="129">
        <v>6715537.2145084403</v>
      </c>
      <c r="U30" s="172">
        <v>0.12627625469968332</v>
      </c>
      <c r="V30" s="13"/>
      <c r="W30" s="18">
        <v>1948</v>
      </c>
      <c r="AB30" s="133" t="s">
        <v>19</v>
      </c>
      <c r="AC30" s="133" t="s">
        <v>28</v>
      </c>
      <c r="AE30" s="11">
        <v>2.3543693675086059</v>
      </c>
    </row>
    <row r="31" spans="1:31">
      <c r="A31" s="21"/>
      <c r="B31" s="11">
        <v>1941</v>
      </c>
      <c r="C31" s="140">
        <v>1.6910732325725339</v>
      </c>
      <c r="D31" s="11">
        <v>376996235799.16193</v>
      </c>
      <c r="E31" s="200">
        <v>23191141824.32917</v>
      </c>
      <c r="F31" s="11">
        <v>25260651074.320393</v>
      </c>
      <c r="H31" s="11">
        <v>18004203882.239197</v>
      </c>
      <c r="K31" s="11">
        <v>1941</v>
      </c>
      <c r="L31" s="13">
        <v>392096.02032951644</v>
      </c>
      <c r="M31" s="13">
        <v>2203361.2994221589</v>
      </c>
      <c r="N31" s="13">
        <v>2595457.3197516752</v>
      </c>
      <c r="O31" s="13">
        <v>395782.59264813148</v>
      </c>
      <c r="P31" s="13">
        <v>2478346.1811078088</v>
      </c>
      <c r="Q31" s="13">
        <v>2874128.7737559401</v>
      </c>
      <c r="R31" s="172">
        <v>0.13770524002336848</v>
      </c>
      <c r="S31" s="129">
        <v>954507.79655734461</v>
      </c>
      <c r="T31" s="129">
        <v>6832428.4790652636</v>
      </c>
      <c r="U31" s="172">
        <v>0.12257809268909504</v>
      </c>
      <c r="V31" s="13"/>
      <c r="W31" s="11"/>
      <c r="X31" s="11" t="s">
        <v>19</v>
      </c>
      <c r="Z31" s="11" t="s">
        <v>28</v>
      </c>
      <c r="AB31" s="134">
        <v>9000</v>
      </c>
      <c r="AC31" s="134">
        <v>924000</v>
      </c>
      <c r="AE31" s="11">
        <v>2.3772172428226233</v>
      </c>
    </row>
    <row r="32" spans="1:31">
      <c r="A32" s="21"/>
      <c r="B32" s="11">
        <v>1942</v>
      </c>
      <c r="C32" s="140">
        <v>2.3365210312643407</v>
      </c>
      <c r="D32" s="11">
        <v>355341441545.92151</v>
      </c>
      <c r="E32" s="200">
        <v>30202177593.772644</v>
      </c>
      <c r="F32" s="11">
        <v>32897331043.898125</v>
      </c>
      <c r="H32" s="11">
        <v>23447149226.409779</v>
      </c>
      <c r="K32" s="11">
        <v>1942</v>
      </c>
      <c r="L32" s="13">
        <v>393279.38552912395</v>
      </c>
      <c r="M32" s="13">
        <v>2217849.6995237083</v>
      </c>
      <c r="N32" s="13">
        <v>2611129.085052832</v>
      </c>
      <c r="O32" s="13">
        <v>396996.81992881402</v>
      </c>
      <c r="P32" s="13">
        <v>2499064.2204648298</v>
      </c>
      <c r="Q32" s="13">
        <v>2896061.040393644</v>
      </c>
      <c r="R32" s="172">
        <v>0.13708164793199684</v>
      </c>
      <c r="S32" s="129">
        <v>938708.27530848689</v>
      </c>
      <c r="T32" s="129">
        <v>6951354.3638309026</v>
      </c>
      <c r="U32" s="172">
        <v>0.11897348832846233</v>
      </c>
      <c r="V32" s="13"/>
      <c r="W32" s="11"/>
      <c r="X32" s="11" t="s">
        <v>39</v>
      </c>
      <c r="Y32" s="11" t="s">
        <v>40</v>
      </c>
      <c r="Z32" s="11" t="s">
        <v>39</v>
      </c>
      <c r="AA32" s="11" t="s">
        <v>40</v>
      </c>
      <c r="AB32" s="135">
        <v>9.6593366611536901E-3</v>
      </c>
      <c r="AC32" s="135">
        <v>0.12190727895960846</v>
      </c>
      <c r="AE32" s="11">
        <v>2.4002789536804952</v>
      </c>
    </row>
    <row r="33" spans="1:31">
      <c r="A33" s="21"/>
      <c r="B33" s="11">
        <v>1943</v>
      </c>
      <c r="C33" s="140">
        <v>3.4079643770927399</v>
      </c>
      <c r="D33" s="11">
        <v>329943575008.70593</v>
      </c>
      <c r="E33" s="200">
        <v>40903213106.649551</v>
      </c>
      <c r="F33" s="11">
        <v>44553295475.158463</v>
      </c>
      <c r="H33" s="11">
        <v>31754787831.888012</v>
      </c>
      <c r="K33" s="11">
        <v>1943</v>
      </c>
      <c r="L33" s="13">
        <v>394466.32218348491</v>
      </c>
      <c r="M33" s="13">
        <v>2232433.369401285</v>
      </c>
      <c r="N33" s="13">
        <v>2626899.6915847696</v>
      </c>
      <c r="O33" s="13">
        <v>398214.7723553633</v>
      </c>
      <c r="P33" s="13">
        <v>2519955.4548169933</v>
      </c>
      <c r="Q33" s="13">
        <v>2918170.2271723566</v>
      </c>
      <c r="R33" s="172">
        <v>0.13646043285871803</v>
      </c>
      <c r="S33" s="129">
        <v>923170.27614734124</v>
      </c>
      <c r="T33" s="129">
        <v>7072350.2835937059</v>
      </c>
      <c r="U33" s="172">
        <v>0.11546093456324502</v>
      </c>
      <c r="V33" s="13"/>
      <c r="W33" s="11" t="s">
        <v>41</v>
      </c>
      <c r="X33" s="11">
        <v>43439</v>
      </c>
      <c r="Y33" s="11">
        <v>41680</v>
      </c>
      <c r="Z33" s="11">
        <v>552549</v>
      </c>
      <c r="AA33" s="11">
        <v>561965</v>
      </c>
      <c r="AB33" s="13">
        <v>729.00157014992089</v>
      </c>
      <c r="AC33" s="13">
        <v>741.42450238675713</v>
      </c>
      <c r="AE33" s="11">
        <v>2.4235564525125937</v>
      </c>
    </row>
    <row r="34" spans="1:31">
      <c r="A34" s="21"/>
      <c r="B34" s="11">
        <v>1944</v>
      </c>
      <c r="C34" s="140">
        <v>4.8279495342147154</v>
      </c>
      <c r="D34" s="11">
        <v>347724106257.49957</v>
      </c>
      <c r="E34" s="200">
        <v>61068917804.937302</v>
      </c>
      <c r="F34" s="11">
        <v>66518528317.503227</v>
      </c>
      <c r="H34" s="11">
        <v>47410224789.981979</v>
      </c>
      <c r="K34" s="11">
        <v>1944</v>
      </c>
      <c r="L34" s="13">
        <v>395656.84107142658</v>
      </c>
      <c r="M34" s="13">
        <v>2247112.9355098573</v>
      </c>
      <c r="N34" s="13">
        <v>2642769.7765812837</v>
      </c>
      <c r="O34" s="13">
        <v>399436.46135620959</v>
      </c>
      <c r="P34" s="13">
        <v>2541021.3320091376</v>
      </c>
      <c r="Q34" s="13">
        <v>2940457.7933653472</v>
      </c>
      <c r="R34" s="172">
        <v>0.13584158978832186</v>
      </c>
      <c r="S34" s="129">
        <v>907889.47022107197</v>
      </c>
      <c r="T34" s="129">
        <v>7195452.269575119</v>
      </c>
      <c r="U34" s="172">
        <v>0.11203889696054044</v>
      </c>
      <c r="V34" s="13"/>
      <c r="W34" s="23" t="s">
        <v>42</v>
      </c>
      <c r="X34" s="11">
        <v>43038</v>
      </c>
      <c r="Y34" s="11">
        <v>42302</v>
      </c>
      <c r="Z34" s="11">
        <v>551064</v>
      </c>
      <c r="AA34" s="11">
        <v>550776</v>
      </c>
      <c r="AB34" s="13">
        <v>727.04234602378438</v>
      </c>
      <c r="AC34" s="13">
        <v>726.66237528416991</v>
      </c>
      <c r="AE34" s="11">
        <v>2.4470517093666357</v>
      </c>
    </row>
    <row r="35" spans="1:31">
      <c r="A35" s="21"/>
      <c r="B35" s="11">
        <v>1945</v>
      </c>
      <c r="C35" s="140">
        <v>6.2608436473105273</v>
      </c>
      <c r="D35" s="11">
        <v>355882208879.59094</v>
      </c>
      <c r="E35" s="200">
        <v>81051645881.710648</v>
      </c>
      <c r="F35" s="11">
        <v>88284456243.089447</v>
      </c>
      <c r="H35" s="11">
        <v>62923609734.234489</v>
      </c>
      <c r="K35" s="11">
        <v>1945</v>
      </c>
      <c r="L35" s="13">
        <v>396850.95300430746</v>
      </c>
      <c r="M35" s="13">
        <v>2261889.0284237033</v>
      </c>
      <c r="N35" s="13">
        <v>2658739.9814280109</v>
      </c>
      <c r="O35" s="13">
        <v>400661.89839484455</v>
      </c>
      <c r="P35" s="13">
        <v>2562263.3119895384</v>
      </c>
      <c r="Q35" s="13">
        <v>2962925.2103843829</v>
      </c>
      <c r="R35" s="172">
        <v>0.13522511367840645</v>
      </c>
      <c r="S35" s="129">
        <v>892861.6003303203</v>
      </c>
      <c r="T35" s="129">
        <v>7320696.9801593693</v>
      </c>
      <c r="U35" s="172">
        <v>0.10870581753093045</v>
      </c>
      <c r="V35" s="13"/>
      <c r="W35" s="24" t="s">
        <v>43</v>
      </c>
      <c r="X35" s="11">
        <v>40780</v>
      </c>
      <c r="Y35" s="11">
        <v>39648</v>
      </c>
      <c r="Z35" s="11">
        <v>550924</v>
      </c>
      <c r="AA35" s="11">
        <v>490578</v>
      </c>
      <c r="AB35" s="13">
        <v>726.85763802536064</v>
      </c>
      <c r="AC35" s="13">
        <v>647.2405746476926</v>
      </c>
      <c r="AE35" s="11">
        <v>2.4707667120661641</v>
      </c>
    </row>
    <row r="36" spans="1:31">
      <c r="A36" s="21"/>
      <c r="B36" s="11">
        <v>1946</v>
      </c>
      <c r="C36" s="140">
        <v>8.6231825905225392</v>
      </c>
      <c r="D36" s="11">
        <v>401258825079.70105</v>
      </c>
      <c r="E36" s="200">
        <v>125867869701.80739</v>
      </c>
      <c r="F36" s="11">
        <v>137099947992.63625</v>
      </c>
      <c r="H36" s="11">
        <v>97716223095.022583</v>
      </c>
      <c r="K36" s="11">
        <v>1946</v>
      </c>
      <c r="L36" s="13">
        <v>398048.66882611479</v>
      </c>
      <c r="M36" s="13">
        <v>2276762.2828635005</v>
      </c>
      <c r="N36" s="13">
        <v>2674810.9516896154</v>
      </c>
      <c r="O36" s="13">
        <v>401891.09496992885</v>
      </c>
      <c r="P36" s="13">
        <v>2583682.8669110877</v>
      </c>
      <c r="Q36" s="13">
        <v>2985573.9618810164</v>
      </c>
      <c r="R36" s="128">
        <v>0.13461099945979008</v>
      </c>
      <c r="S36" s="129">
        <v>902559.35406382266</v>
      </c>
      <c r="T36" s="129">
        <v>7438259.2931480585</v>
      </c>
      <c r="U36" s="172">
        <v>0.10820992425791739</v>
      </c>
      <c r="V36" s="13"/>
      <c r="W36" s="11" t="s">
        <v>44</v>
      </c>
      <c r="X36" s="11">
        <v>42895</v>
      </c>
      <c r="Y36" s="11">
        <v>42433</v>
      </c>
      <c r="Z36" s="11">
        <v>410894</v>
      </c>
      <c r="AA36" s="11">
        <v>356456</v>
      </c>
      <c r="AB36" s="13">
        <v>542.11005931633497</v>
      </c>
      <c r="AC36" s="13">
        <v>470.28767347214489</v>
      </c>
      <c r="AE36" s="11">
        <v>2.4914001086952453</v>
      </c>
    </row>
    <row r="37" spans="1:31">
      <c r="A37" s="21"/>
      <c r="B37" s="11">
        <v>1947</v>
      </c>
      <c r="C37" s="140">
        <v>12.431324602804199</v>
      </c>
      <c r="D37" s="11">
        <v>418484874521.896</v>
      </c>
      <c r="E37" s="200">
        <v>189243022196.7998</v>
      </c>
      <c r="F37" s="11">
        <v>206130512597.1954</v>
      </c>
      <c r="H37" s="11">
        <v>146916869412.0932</v>
      </c>
      <c r="K37" s="11">
        <v>1947</v>
      </c>
      <c r="L37" s="13">
        <v>399249.99941356387</v>
      </c>
      <c r="M37" s="13">
        <v>2291733.3377235886</v>
      </c>
      <c r="N37" s="13">
        <v>2690983.3371371524</v>
      </c>
      <c r="O37" s="13">
        <v>403124.06261540001</v>
      </c>
      <c r="P37" s="13">
        <v>2605281.4812333193</v>
      </c>
      <c r="Q37" s="13">
        <v>3008405.5438487194</v>
      </c>
      <c r="R37" s="128">
        <v>0.13399924203692115</v>
      </c>
      <c r="S37" s="129">
        <v>912362.4392702441</v>
      </c>
      <c r="T37" s="129">
        <v>7557709.5271192323</v>
      </c>
      <c r="U37" s="172">
        <v>0.10771601975645967</v>
      </c>
      <c r="V37" s="13"/>
      <c r="W37" s="11" t="s">
        <v>45</v>
      </c>
      <c r="X37" s="11">
        <v>68351</v>
      </c>
      <c r="Y37" s="11">
        <v>76286</v>
      </c>
      <c r="Z37" s="11">
        <v>546107</v>
      </c>
      <c r="AA37" s="11">
        <v>559676</v>
      </c>
      <c r="AB37" s="13">
        <v>720.50236353674131</v>
      </c>
      <c r="AC37" s="13">
        <v>738.4045266125305</v>
      </c>
      <c r="AE37" s="11">
        <v>2.5121977130285726</v>
      </c>
    </row>
    <row r="38" spans="1:31">
      <c r="A38" s="21"/>
      <c r="B38" s="11">
        <v>1948</v>
      </c>
      <c r="C38" s="140">
        <v>20.499422086451787</v>
      </c>
      <c r="D38" s="11">
        <v>443653847858.88861</v>
      </c>
      <c r="E38" s="200">
        <v>330832809361.92932</v>
      </c>
      <c r="F38" s="11">
        <v>360355355701.44751</v>
      </c>
      <c r="H38" s="11">
        <v>256838641055.50327</v>
      </c>
      <c r="K38" s="11">
        <v>1948</v>
      </c>
      <c r="L38" s="25">
        <v>400454.95567619626</v>
      </c>
      <c r="M38" s="25">
        <v>2306802.8360994142</v>
      </c>
      <c r="N38" s="25">
        <v>2707257.7917756103</v>
      </c>
      <c r="O38" s="25">
        <v>404360.81290058076</v>
      </c>
      <c r="P38" s="25">
        <v>2627060.6518252911</v>
      </c>
      <c r="Q38" s="25">
        <v>3031421.464725872</v>
      </c>
      <c r="R38" s="128">
        <v>0.13338983628828618</v>
      </c>
      <c r="S38" s="129">
        <v>922272</v>
      </c>
      <c r="T38" s="129">
        <v>7679078</v>
      </c>
      <c r="U38" s="172">
        <v>0.10722409854267062</v>
      </c>
      <c r="V38" s="25"/>
      <c r="W38" s="11" t="s">
        <v>46</v>
      </c>
      <c r="X38" s="11">
        <v>64008</v>
      </c>
      <c r="Y38" s="11">
        <v>66549</v>
      </c>
      <c r="Z38" s="11">
        <v>445163</v>
      </c>
      <c r="AA38" s="11">
        <v>477169</v>
      </c>
      <c r="AB38" s="13">
        <v>587.32261930190668</v>
      </c>
      <c r="AC38" s="13">
        <v>629.54950642724464</v>
      </c>
      <c r="AE38" s="11">
        <v>2.5331607925044533</v>
      </c>
    </row>
    <row r="39" spans="1:31">
      <c r="A39" s="21"/>
      <c r="B39" s="11">
        <v>1949</v>
      </c>
      <c r="C39" s="140">
        <v>25.095010413137452</v>
      </c>
      <c r="D39" s="11">
        <v>459478067331.72791</v>
      </c>
      <c r="E39" s="200">
        <v>419444851975.57141</v>
      </c>
      <c r="F39" s="11">
        <v>456874876232.24707</v>
      </c>
      <c r="H39" s="11">
        <v>325631686853.87799</v>
      </c>
      <c r="K39" s="11">
        <v>1949</v>
      </c>
      <c r="L39" s="13">
        <v>404361.2364848752</v>
      </c>
      <c r="M39" s="13">
        <v>2357003.9938710006</v>
      </c>
      <c r="N39" s="13">
        <v>2761365.2303558756</v>
      </c>
      <c r="O39" s="13">
        <v>408550.96933087736</v>
      </c>
      <c r="P39" s="13">
        <v>2671912.3727504634</v>
      </c>
      <c r="Q39" s="13">
        <v>3080463.342081341</v>
      </c>
      <c r="R39" s="172">
        <v>0.13262646685314439</v>
      </c>
      <c r="S39" s="129">
        <v>932289.19272952923</v>
      </c>
      <c r="T39" s="129">
        <v>7802395.5165899172</v>
      </c>
      <c r="U39" s="172">
        <v>0.10673415512466362</v>
      </c>
      <c r="V39" s="13"/>
      <c r="W39" s="11" t="s">
        <v>47</v>
      </c>
      <c r="X39" s="11">
        <v>63160</v>
      </c>
      <c r="Y39" s="11">
        <v>64598</v>
      </c>
      <c r="Z39" s="11">
        <v>366064</v>
      </c>
      <c r="AA39" s="11">
        <v>368584</v>
      </c>
      <c r="AB39" s="13">
        <v>482.9639195353908</v>
      </c>
      <c r="AC39" s="13">
        <v>486.28866350701645</v>
      </c>
      <c r="AE39" s="11">
        <v>2.5328642642824515</v>
      </c>
    </row>
    <row r="40" spans="1:31">
      <c r="A40" s="21"/>
      <c r="B40" s="11">
        <v>1950</v>
      </c>
      <c r="C40" s="140">
        <v>25.301553708718828</v>
      </c>
      <c r="D40" s="11">
        <v>478495013992.94159</v>
      </c>
      <c r="E40" s="200">
        <v>440400000000</v>
      </c>
      <c r="F40" s="189">
        <v>479700000000</v>
      </c>
      <c r="G40" s="189">
        <v>416800000000</v>
      </c>
      <c r="H40" s="190">
        <v>341900000000</v>
      </c>
      <c r="I40" s="214"/>
      <c r="J40" s="172">
        <v>0.77633969118982737</v>
      </c>
      <c r="K40" s="11">
        <v>1950</v>
      </c>
      <c r="L40" s="13">
        <v>408305.62152859976</v>
      </c>
      <c r="M40" s="13">
        <v>2408297.6404336402</v>
      </c>
      <c r="N40" s="13">
        <v>2816603.2619622401</v>
      </c>
      <c r="O40" s="13">
        <v>412784.54592047277</v>
      </c>
      <c r="P40" s="13">
        <v>2717529.8456458277</v>
      </c>
      <c r="Q40" s="13">
        <v>3130314.3915663003</v>
      </c>
      <c r="R40" s="172">
        <v>0.13186680131318368</v>
      </c>
      <c r="S40" s="129">
        <v>942415.18649625848</v>
      </c>
      <c r="T40" s="129">
        <v>7927693.3763796175</v>
      </c>
      <c r="U40" s="172">
        <v>0.10624618400281537</v>
      </c>
      <c r="V40" s="13"/>
      <c r="W40" s="11" t="s">
        <v>48</v>
      </c>
      <c r="X40" s="11">
        <v>40393</v>
      </c>
      <c r="Y40" s="11">
        <v>50755</v>
      </c>
      <c r="Z40" s="11">
        <v>221661</v>
      </c>
      <c r="AA40" s="11">
        <v>208419</v>
      </c>
      <c r="AB40" s="13">
        <v>292.44685456131782</v>
      </c>
      <c r="AC40" s="13">
        <v>274.97611659613239</v>
      </c>
      <c r="AE40" s="11">
        <v>2.5325550039760945</v>
      </c>
    </row>
    <row r="41" spans="1:31">
      <c r="A41" s="21"/>
      <c r="B41" s="11">
        <v>1951</v>
      </c>
      <c r="C41" s="140">
        <v>28.514218461924287</v>
      </c>
      <c r="D41" s="11">
        <v>483971226028.30121</v>
      </c>
      <c r="E41" s="200">
        <v>502000000000</v>
      </c>
      <c r="F41" s="189">
        <v>555500000000</v>
      </c>
      <c r="G41" s="189">
        <v>471500000000</v>
      </c>
      <c r="H41" s="192">
        <v>403300000000</v>
      </c>
      <c r="I41" s="214"/>
      <c r="J41" s="172">
        <v>0.80338645418326693</v>
      </c>
      <c r="K41" s="11">
        <v>1951</v>
      </c>
      <c r="L41" s="13">
        <v>412288.4824992168</v>
      </c>
      <c r="M41" s="13">
        <v>2460707.5507720453</v>
      </c>
      <c r="N41" s="13">
        <v>2872996.033271262</v>
      </c>
      <c r="O41" s="13">
        <v>417061.99260727869</v>
      </c>
      <c r="P41" s="13">
        <v>2763926.1441698247</v>
      </c>
      <c r="Q41" s="13">
        <v>3180988.1367771034</v>
      </c>
      <c r="R41" s="172">
        <v>0.13111082930030521</v>
      </c>
      <c r="S41" s="129">
        <v>952651.16303503257</v>
      </c>
      <c r="T41" s="129">
        <v>8055003.3814950064</v>
      </c>
      <c r="U41" s="172">
        <v>0.10576017967002704</v>
      </c>
      <c r="V41" s="13"/>
      <c r="W41" s="11" t="s">
        <v>49</v>
      </c>
      <c r="X41" s="11">
        <v>40415</v>
      </c>
      <c r="Y41" s="11">
        <v>61011</v>
      </c>
      <c r="Z41" s="11">
        <v>179286</v>
      </c>
      <c r="AA41" s="11">
        <v>182196</v>
      </c>
      <c r="AB41" s="13">
        <v>236.5397014670169</v>
      </c>
      <c r="AC41" s="13">
        <v>240.37898914853702</v>
      </c>
      <c r="AE41" s="11">
        <v>2.5322330782585474</v>
      </c>
    </row>
    <row r="42" spans="1:31">
      <c r="A42" s="21"/>
      <c r="B42" s="11">
        <v>1952</v>
      </c>
      <c r="C42" s="140">
        <v>29.521330541945719</v>
      </c>
      <c r="D42" s="11">
        <v>552665167239.46179</v>
      </c>
      <c r="E42" s="200">
        <v>593499999999.99988</v>
      </c>
      <c r="F42" s="189">
        <v>664600000000</v>
      </c>
      <c r="G42" s="189">
        <v>570400000000</v>
      </c>
      <c r="H42" s="191">
        <v>484600000000</v>
      </c>
      <c r="I42" s="214"/>
      <c r="J42" s="172">
        <v>0.81651221566975585</v>
      </c>
      <c r="K42" s="11">
        <v>1952</v>
      </c>
      <c r="L42" s="13">
        <v>416310.1947142813</v>
      </c>
      <c r="M42" s="13">
        <v>2514258.0172674484</v>
      </c>
      <c r="N42" s="13">
        <v>2930568.2119817296</v>
      </c>
      <c r="O42" s="13">
        <v>421383.76399165206</v>
      </c>
      <c r="P42" s="13">
        <v>2811114.5651870407</v>
      </c>
      <c r="Q42" s="13">
        <v>3232498.3291786928</v>
      </c>
      <c r="R42" s="172">
        <v>0.13035854038591768</v>
      </c>
      <c r="S42" s="129">
        <v>962998.31691602652</v>
      </c>
      <c r="T42" s="129">
        <v>8184357.844769028</v>
      </c>
      <c r="U42" s="172">
        <v>0.10527613661198368</v>
      </c>
      <c r="V42" s="13"/>
      <c r="W42" s="11"/>
      <c r="X42" s="11">
        <v>446479</v>
      </c>
      <c r="Y42" s="11">
        <v>485262</v>
      </c>
      <c r="Z42" s="11">
        <v>3823712</v>
      </c>
      <c r="AA42" s="11">
        <v>3755819</v>
      </c>
      <c r="AE42" s="11">
        <v>2.5318985537878049</v>
      </c>
    </row>
    <row r="43" spans="1:31">
      <c r="A43" s="21"/>
      <c r="B43" s="11">
        <v>1953</v>
      </c>
      <c r="C43" s="140">
        <v>28.810427288380986</v>
      </c>
      <c r="D43" s="11">
        <v>583286592542.01733</v>
      </c>
      <c r="E43" s="200">
        <v>611300000000</v>
      </c>
      <c r="F43" s="189">
        <v>682800000000</v>
      </c>
      <c r="G43" s="189">
        <v>586900000000</v>
      </c>
      <c r="H43" s="191">
        <v>504000000000</v>
      </c>
      <c r="I43" s="214"/>
      <c r="J43" s="172">
        <v>0.82447243579257323</v>
      </c>
      <c r="K43" s="11">
        <v>1953</v>
      </c>
      <c r="L43" s="13">
        <v>420371.13715242344</v>
      </c>
      <c r="M43" s="13">
        <v>2568973.8609572989</v>
      </c>
      <c r="N43" s="13">
        <v>2989344.9981097225</v>
      </c>
      <c r="O43" s="13">
        <v>425750.3193847097</v>
      </c>
      <c r="P43" s="13">
        <v>2859108.6325789955</v>
      </c>
      <c r="Q43" s="13">
        <v>3284858.951963705</v>
      </c>
      <c r="R43" s="172">
        <v>0.12960992408218747</v>
      </c>
      <c r="S43" s="129">
        <v>973457.85568415571</v>
      </c>
      <c r="T43" s="129">
        <v>8315789.5979430582</v>
      </c>
      <c r="U43" s="172">
        <v>0.10479404930741136</v>
      </c>
      <c r="V43" s="13"/>
      <c r="W43" s="11" t="s">
        <v>51</v>
      </c>
      <c r="X43" s="19">
        <v>0.61890256876583216</v>
      </c>
      <c r="Y43" s="19">
        <v>0.6577869274742304</v>
      </c>
      <c r="Z43" s="19">
        <v>0.45983614874760442</v>
      </c>
      <c r="AA43" s="19">
        <v>0.4782030230956284</v>
      </c>
      <c r="AC43" s="26"/>
      <c r="AE43" s="11">
        <v>2.5315514972025932</v>
      </c>
    </row>
    <row r="44" spans="1:31">
      <c r="A44" s="21"/>
      <c r="B44" s="11">
        <v>1954</v>
      </c>
      <c r="C44" s="140">
        <v>28.161246200137896</v>
      </c>
      <c r="D44" s="11">
        <v>633046203221.68848</v>
      </c>
      <c r="E44" s="200">
        <v>648500000000.00024</v>
      </c>
      <c r="F44" s="189">
        <v>731800000000</v>
      </c>
      <c r="G44" s="189">
        <v>627500000000</v>
      </c>
      <c r="H44" s="191">
        <v>537000000000</v>
      </c>
      <c r="I44" s="214"/>
      <c r="J44" s="172">
        <v>0.82806476484194258</v>
      </c>
      <c r="K44" s="11">
        <v>1954</v>
      </c>
      <c r="L44" s="25">
        <v>424471.69248906116</v>
      </c>
      <c r="M44" s="25">
        <v>2624880.4430399998</v>
      </c>
      <c r="N44" s="25">
        <v>3049352.1355290608</v>
      </c>
      <c r="O44" s="25">
        <v>430162.12285714282</v>
      </c>
      <c r="P44" s="25">
        <v>2907922.1011199998</v>
      </c>
      <c r="Q44" s="25">
        <v>3338084.2239771425</v>
      </c>
      <c r="R44" s="172">
        <v>0.12886496984327989</v>
      </c>
      <c r="S44" s="129">
        <v>984031</v>
      </c>
      <c r="T44" s="129">
        <v>8449332</v>
      </c>
      <c r="U44" s="172">
        <v>0.10431391222833257</v>
      </c>
      <c r="V44" s="25"/>
      <c r="W44" s="127" t="s">
        <v>142</v>
      </c>
      <c r="X44" s="139">
        <v>0.73073311145479269</v>
      </c>
      <c r="Y44" s="19"/>
      <c r="Z44" s="139">
        <v>0.57017709934823146</v>
      </c>
      <c r="AA44" s="19"/>
      <c r="AC44" s="26"/>
      <c r="AE44" s="11">
        <v>2.5311919751183178</v>
      </c>
    </row>
    <row r="45" spans="1:31">
      <c r="A45" s="21"/>
      <c r="B45" s="11">
        <v>1955</v>
      </c>
      <c r="C45" s="140">
        <v>27.490161888956809</v>
      </c>
      <c r="D45" s="11">
        <v>690800000000</v>
      </c>
      <c r="E45" s="200">
        <v>690800000000</v>
      </c>
      <c r="F45" s="189">
        <v>791900000000</v>
      </c>
      <c r="G45" s="189">
        <v>677000000000</v>
      </c>
      <c r="H45" s="191">
        <v>580000000000</v>
      </c>
      <c r="I45" s="214"/>
      <c r="J45" s="172">
        <v>0.83960625361899244</v>
      </c>
      <c r="K45" s="11">
        <v>1955</v>
      </c>
      <c r="L45" s="31">
        <v>427772.68380283209</v>
      </c>
      <c r="M45" s="31">
        <v>2701181.1459462084</v>
      </c>
      <c r="N45" s="13">
        <v>3128953.8297490403</v>
      </c>
      <c r="O45" s="31">
        <v>433507.36697162822</v>
      </c>
      <c r="P45" s="31">
        <v>2992450.332072488</v>
      </c>
      <c r="Q45" s="13">
        <v>3425957.6990441163</v>
      </c>
      <c r="R45" s="172">
        <v>0.12653611195858666</v>
      </c>
      <c r="S45" s="129">
        <v>991683.51921614306</v>
      </c>
      <c r="T45" s="129">
        <v>8694939.3656220604</v>
      </c>
      <c r="U45" s="172">
        <v>0.102376600287429</v>
      </c>
      <c r="V45" s="13"/>
      <c r="W45" s="28" t="s">
        <v>52</v>
      </c>
      <c r="X45" s="29"/>
      <c r="Y45" s="29">
        <v>118705</v>
      </c>
      <c r="Z45" s="29"/>
      <c r="AA45" s="29">
        <v>544056</v>
      </c>
      <c r="AE45" s="11">
        <v>2.5379587634862082</v>
      </c>
    </row>
    <row r="46" spans="1:31">
      <c r="A46" s="21"/>
      <c r="B46" s="11">
        <v>1956</v>
      </c>
      <c r="C46" s="140">
        <v>27.387525586731485</v>
      </c>
      <c r="D46" s="11">
        <v>769472876888.30322</v>
      </c>
      <c r="E46" s="200">
        <v>766600000000</v>
      </c>
      <c r="F46" s="189">
        <v>872000000000</v>
      </c>
      <c r="G46" s="189">
        <v>743100000000</v>
      </c>
      <c r="H46" s="191">
        <v>638000000000</v>
      </c>
      <c r="I46" s="214"/>
      <c r="J46" s="172">
        <v>0.83224628228541608</v>
      </c>
      <c r="K46" s="11">
        <v>1956</v>
      </c>
      <c r="L46" s="31">
        <v>431099.34595366096</v>
      </c>
      <c r="M46" s="31">
        <v>2779699.7773982366</v>
      </c>
      <c r="N46" s="13">
        <v>3210799.1233518976</v>
      </c>
      <c r="O46" s="31">
        <v>436878.62606416695</v>
      </c>
      <c r="P46" s="31">
        <v>3079435.6514817839</v>
      </c>
      <c r="Q46" s="13">
        <v>3516314.2775459508</v>
      </c>
      <c r="R46" s="172">
        <v>0.12424333878627772</v>
      </c>
      <c r="S46" s="129">
        <v>999395.54981998983</v>
      </c>
      <c r="T46" s="129">
        <v>8947686.1096053701</v>
      </c>
      <c r="U46" s="172">
        <v>0.10047123206966059</v>
      </c>
      <c r="V46" s="13"/>
      <c r="W46" s="20"/>
      <c r="Y46" s="30">
        <v>0.37188399713031683</v>
      </c>
      <c r="AA46" s="30">
        <v>0.30291908216057067</v>
      </c>
      <c r="AE46" s="11">
        <v>2.5446207032011925</v>
      </c>
    </row>
    <row r="47" spans="1:31">
      <c r="A47" s="21"/>
      <c r="B47" s="11">
        <v>1957</v>
      </c>
      <c r="C47" s="140">
        <v>29.924802734679076</v>
      </c>
      <c r="D47" s="11">
        <v>818968784566.25281</v>
      </c>
      <c r="E47" s="200">
        <v>891500000000.00012</v>
      </c>
      <c r="F47" s="189">
        <v>1003000000000</v>
      </c>
      <c r="G47" s="189"/>
      <c r="H47" s="191">
        <v>709900000000</v>
      </c>
      <c r="I47" s="214"/>
      <c r="J47" s="172">
        <v>0.79629837352776212</v>
      </c>
      <c r="K47" s="11">
        <v>1957</v>
      </c>
      <c r="L47" s="31">
        <v>434451.87857608555</v>
      </c>
      <c r="M47" s="31">
        <v>2841861.1308596232</v>
      </c>
      <c r="N47" s="13">
        <v>3276313.0094357086</v>
      </c>
      <c r="O47" s="31">
        <v>440276.10244557995</v>
      </c>
      <c r="P47" s="31">
        <v>3148299.882629985</v>
      </c>
      <c r="Q47" s="13">
        <v>3588575.9850755651</v>
      </c>
      <c r="R47" s="172">
        <v>0.12268824856339471</v>
      </c>
      <c r="S47" s="129">
        <v>1007167.5546140719</v>
      </c>
      <c r="T47" s="129">
        <v>9147779.7612447273</v>
      </c>
      <c r="U47" s="172">
        <v>9.9179988166082977E-2</v>
      </c>
      <c r="V47" s="13"/>
      <c r="W47" s="11"/>
      <c r="X47" s="16"/>
      <c r="Y47" s="11">
        <v>0.24462043184918664</v>
      </c>
      <c r="Z47" s="11">
        <v>7.1779639135983481E-2</v>
      </c>
      <c r="AA47" s="11">
        <v>0.14485682084253793</v>
      </c>
      <c r="AE47" s="11">
        <v>2.5491392126819079</v>
      </c>
    </row>
    <row r="48" spans="1:31">
      <c r="A48" s="21"/>
      <c r="B48" s="11">
        <v>1958</v>
      </c>
      <c r="C48" s="140">
        <v>33.646151868652922</v>
      </c>
      <c r="D48" s="11">
        <v>874434196115.81165</v>
      </c>
      <c r="E48" s="200">
        <v>1070250000000.0002</v>
      </c>
      <c r="J48" s="172">
        <v>0.81461580888869201</v>
      </c>
      <c r="K48" s="11">
        <v>1958</v>
      </c>
      <c r="L48" s="31">
        <v>437830.48285714275</v>
      </c>
      <c r="M48" s="31">
        <v>2903264.6165997661</v>
      </c>
      <c r="N48" s="13">
        <v>3341095.0994569086</v>
      </c>
      <c r="O48" s="31">
        <v>443699.99999999994</v>
      </c>
      <c r="P48" s="31">
        <v>3216324.5249496074</v>
      </c>
      <c r="Q48" s="13">
        <v>3660024.5249496074</v>
      </c>
      <c r="R48" s="172">
        <v>0.12122869586676034</v>
      </c>
      <c r="S48" s="129">
        <v>1015000</v>
      </c>
      <c r="T48" s="129">
        <v>9345433.8823500928</v>
      </c>
      <c r="U48" s="172">
        <v>9.7968869984213836E-2</v>
      </c>
      <c r="V48" s="13"/>
      <c r="W48" s="18" t="s">
        <v>53</v>
      </c>
      <c r="AE48" s="11">
        <v>2.5533801259101576</v>
      </c>
    </row>
    <row r="49" spans="7:29">
      <c r="J49" s="172">
        <v>1.0892370572207084</v>
      </c>
      <c r="O49" s="13"/>
      <c r="P49" s="13"/>
      <c r="X49" s="11" t="s">
        <v>19</v>
      </c>
      <c r="Z49" s="11" t="s">
        <v>28</v>
      </c>
    </row>
    <row r="50" spans="7:29">
      <c r="J50" s="172">
        <v>1.1065737051792828</v>
      </c>
      <c r="N50" s="171">
        <v>1948</v>
      </c>
      <c r="O50" s="13">
        <v>673934.68816763454</v>
      </c>
      <c r="P50" s="13">
        <v>4378434.4197088182</v>
      </c>
      <c r="W50" s="11"/>
      <c r="X50" s="11" t="s">
        <v>39</v>
      </c>
      <c r="Y50" s="11" t="s">
        <v>40</v>
      </c>
      <c r="Z50" s="11" t="s">
        <v>39</v>
      </c>
      <c r="AA50" s="11" t="s">
        <v>40</v>
      </c>
      <c r="AB50" s="19"/>
      <c r="AC50" s="19"/>
    </row>
    <row r="51" spans="7:29">
      <c r="J51" s="172">
        <v>1.119797809604044</v>
      </c>
      <c r="O51" s="13">
        <v>394646.6</v>
      </c>
      <c r="P51" s="13">
        <v>2349446.6</v>
      </c>
      <c r="W51" s="11" t="s">
        <v>54</v>
      </c>
      <c r="X51" s="11">
        <v>54.3</v>
      </c>
      <c r="Y51" s="12">
        <v>51.9</v>
      </c>
      <c r="Z51" s="11">
        <v>841</v>
      </c>
      <c r="AA51" s="11">
        <v>805.7</v>
      </c>
      <c r="AB51" s="13">
        <v>1018.7764990914598</v>
      </c>
      <c r="AC51" s="13">
        <v>976.01453664445785</v>
      </c>
    </row>
    <row r="52" spans="7:29">
      <c r="J52" s="172">
        <v>1.1169638475380337</v>
      </c>
      <c r="O52" s="173">
        <v>0.6</v>
      </c>
      <c r="P52" s="173">
        <v>0.6</v>
      </c>
      <c r="W52" s="23" t="s">
        <v>55</v>
      </c>
      <c r="X52" s="11">
        <v>80.900000000000006</v>
      </c>
      <c r="Y52" s="12">
        <v>78.900000000000006</v>
      </c>
      <c r="Z52" s="11">
        <v>957.9</v>
      </c>
      <c r="AA52" s="11">
        <v>874.09999999999991</v>
      </c>
      <c r="AB52" s="13">
        <v>1160.3876438522109</v>
      </c>
      <c r="AC52" s="13">
        <v>1058.8734100545123</v>
      </c>
    </row>
    <row r="53" spans="7:29">
      <c r="J53" s="172">
        <v>1.1284502698535077</v>
      </c>
      <c r="O53" s="172">
        <v>0.58558582445578999</v>
      </c>
      <c r="P53" s="172">
        <v>0.53659513305128981</v>
      </c>
      <c r="W53" s="11" t="s">
        <v>44</v>
      </c>
      <c r="X53" s="11">
        <v>37.9</v>
      </c>
      <c r="Y53" s="12">
        <v>38.6</v>
      </c>
      <c r="Z53" s="11">
        <v>427.5</v>
      </c>
      <c r="AA53" s="11">
        <v>383.1</v>
      </c>
      <c r="AB53" s="13">
        <v>517.8679588128407</v>
      </c>
      <c r="AC53" s="13">
        <v>464.08237431859482</v>
      </c>
    </row>
    <row r="54" spans="7:29">
      <c r="J54" s="172">
        <v>1.1463520555877245</v>
      </c>
      <c r="W54" s="11" t="s">
        <v>45</v>
      </c>
      <c r="X54" s="11">
        <v>69.599999999999994</v>
      </c>
      <c r="Y54" s="12">
        <v>80.599999999999994</v>
      </c>
      <c r="Z54" s="11">
        <v>613.5</v>
      </c>
      <c r="AA54" s="11">
        <v>686.3</v>
      </c>
      <c r="AB54" s="13">
        <v>743.18594791035741</v>
      </c>
      <c r="AC54" s="13">
        <v>831.37492428831013</v>
      </c>
    </row>
    <row r="55" spans="7:29">
      <c r="J55" s="172">
        <v>1.1374902165405687</v>
      </c>
      <c r="W55" s="11" t="s">
        <v>46</v>
      </c>
      <c r="X55" s="11">
        <v>63.199999999999996</v>
      </c>
      <c r="Y55" s="12">
        <v>66.5</v>
      </c>
      <c r="Z55" s="11">
        <v>523.90000000000009</v>
      </c>
      <c r="AA55" s="11">
        <v>474.7</v>
      </c>
      <c r="AB55" s="13">
        <v>634.64566929133866</v>
      </c>
      <c r="AC55" s="13">
        <v>575.04542701393098</v>
      </c>
    </row>
    <row r="56" spans="7:29">
      <c r="J56" s="172">
        <v>1.1250701065619741</v>
      </c>
      <c r="W56" s="11" t="s">
        <v>47</v>
      </c>
      <c r="X56" s="11">
        <v>67.599999999999994</v>
      </c>
      <c r="Y56" s="12">
        <v>68.7</v>
      </c>
      <c r="Z56" s="11">
        <v>368.5</v>
      </c>
      <c r="AA56" s="11">
        <v>351.5</v>
      </c>
      <c r="AB56" s="13">
        <v>446.39612356147791</v>
      </c>
      <c r="AC56" s="13">
        <v>425.80254391278015</v>
      </c>
    </row>
    <row r="57" spans="7:29">
      <c r="G57" s="213"/>
      <c r="J57" s="172"/>
      <c r="W57" s="11" t="s">
        <v>48</v>
      </c>
      <c r="X57" s="11">
        <v>48.7</v>
      </c>
      <c r="Y57" s="12">
        <v>54.5</v>
      </c>
      <c r="Z57" s="11">
        <v>269.8</v>
      </c>
      <c r="AA57" s="11">
        <v>246.1</v>
      </c>
      <c r="AB57" s="13">
        <v>326.83222289521501</v>
      </c>
      <c r="AC57" s="13">
        <v>298.12235009085401</v>
      </c>
    </row>
    <row r="58" spans="7:29">
      <c r="W58" s="11" t="s">
        <v>49</v>
      </c>
      <c r="X58" s="11">
        <v>46.8</v>
      </c>
      <c r="Y58" s="12">
        <v>71.3</v>
      </c>
      <c r="Z58" s="11">
        <v>228.1</v>
      </c>
      <c r="AA58" s="11">
        <v>203.3</v>
      </c>
      <c r="AB58" s="13">
        <v>276.31738340399755</v>
      </c>
      <c r="AC58" s="13">
        <v>246.27498485766202</v>
      </c>
    </row>
    <row r="59" spans="7:29">
      <c r="W59" s="11"/>
      <c r="X59" s="11">
        <v>469</v>
      </c>
      <c r="Y59" s="11">
        <v>511</v>
      </c>
      <c r="Z59" s="11">
        <v>4230.2000000000007</v>
      </c>
      <c r="AA59" s="11">
        <v>4024.7999999999997</v>
      </c>
      <c r="AB59" s="13"/>
      <c r="AC59" s="13"/>
    </row>
    <row r="60" spans="7:29">
      <c r="W60" s="11" t="s">
        <v>51</v>
      </c>
      <c r="X60" s="19">
        <v>0.63091684434968009</v>
      </c>
      <c r="Y60" s="19">
        <v>0.66849315068493154</v>
      </c>
      <c r="Z60" s="19">
        <v>0.47368918727246928</v>
      </c>
      <c r="AA60" s="19">
        <v>0.4874527926853508</v>
      </c>
    </row>
    <row r="61" spans="7:29">
      <c r="W61" s="127" t="s">
        <v>455</v>
      </c>
      <c r="X61" s="135">
        <v>0.72857142857142854</v>
      </c>
      <c r="Y61" s="19"/>
      <c r="Z61" s="19">
        <v>0.57859479103573608</v>
      </c>
      <c r="AA61" s="19"/>
      <c r="AB61" s="19"/>
    </row>
    <row r="62" spans="7:29" ht="15">
      <c r="W62" s="11"/>
      <c r="X62" s="32" t="s">
        <v>56</v>
      </c>
    </row>
    <row r="63" spans="7:29">
      <c r="W63" s="11"/>
      <c r="X63" s="11" t="s">
        <v>19</v>
      </c>
      <c r="Z63" s="11" t="s">
        <v>28</v>
      </c>
    </row>
    <row r="64" spans="7:29">
      <c r="W64" s="11"/>
      <c r="X64" s="16">
        <v>984031</v>
      </c>
      <c r="Y64" s="11">
        <v>0.99590358433829829</v>
      </c>
      <c r="Z64" s="33">
        <v>8449332</v>
      </c>
      <c r="AA64" s="11">
        <v>0.97700031197732551</v>
      </c>
    </row>
    <row r="65" spans="23:29">
      <c r="W65" s="11"/>
      <c r="AB65" s="133" t="s">
        <v>26</v>
      </c>
      <c r="AC65" s="133"/>
    </row>
    <row r="66" spans="23:29">
      <c r="W66" s="18" t="s">
        <v>57</v>
      </c>
      <c r="AB66" s="133" t="s">
        <v>19</v>
      </c>
      <c r="AC66" s="133" t="s">
        <v>28</v>
      </c>
    </row>
    <row r="67" spans="23:29">
      <c r="W67" s="11"/>
      <c r="X67" s="11" t="s">
        <v>19</v>
      </c>
      <c r="Z67" s="11" t="s">
        <v>28</v>
      </c>
      <c r="AB67" s="134">
        <v>12964</v>
      </c>
      <c r="AC67" s="134">
        <v>822413</v>
      </c>
    </row>
    <row r="68" spans="23:29">
      <c r="W68" s="11"/>
      <c r="X68" s="11" t="s">
        <v>39</v>
      </c>
      <c r="Y68" s="11" t="s">
        <v>40</v>
      </c>
      <c r="Z68" s="11" t="s">
        <v>39</v>
      </c>
      <c r="AA68" s="11" t="s">
        <v>40</v>
      </c>
      <c r="AB68" s="135">
        <v>1.3228571428571426E-2</v>
      </c>
      <c r="AC68" s="135">
        <v>9.7334676871497064E-2</v>
      </c>
    </row>
    <row r="69" spans="23:29">
      <c r="W69" s="11" t="s">
        <v>41</v>
      </c>
      <c r="Z69" s="13">
        <v>743541.21600000001</v>
      </c>
      <c r="AA69" s="13">
        <v>714813.48719999997</v>
      </c>
      <c r="AB69" s="11">
        <v>880</v>
      </c>
      <c r="AC69" s="11">
        <v>846</v>
      </c>
    </row>
    <row r="70" spans="23:29">
      <c r="W70" s="23" t="s">
        <v>42</v>
      </c>
      <c r="Z70" s="13">
        <v>590608.30680000002</v>
      </c>
      <c r="AA70" s="13">
        <v>561035.64480000001</v>
      </c>
      <c r="AB70" s="11">
        <v>699</v>
      </c>
      <c r="AC70" s="11">
        <v>664</v>
      </c>
    </row>
    <row r="71" spans="23:29">
      <c r="W71" s="24" t="s">
        <v>43</v>
      </c>
      <c r="Z71" s="13">
        <v>528928.18319999997</v>
      </c>
      <c r="AA71" s="13">
        <v>463868.32679999998</v>
      </c>
      <c r="AB71" s="11">
        <v>626</v>
      </c>
      <c r="AC71" s="11">
        <v>549</v>
      </c>
    </row>
    <row r="72" spans="23:29">
      <c r="W72" s="11" t="s">
        <v>44</v>
      </c>
      <c r="Z72" s="13">
        <v>442744.99680000002</v>
      </c>
      <c r="AA72" s="13">
        <v>396273.67080000002</v>
      </c>
      <c r="AB72" s="11">
        <v>524</v>
      </c>
      <c r="AC72" s="11">
        <v>469</v>
      </c>
    </row>
    <row r="73" spans="23:29">
      <c r="W73" s="11" t="s">
        <v>45</v>
      </c>
      <c r="Z73" s="13">
        <v>636234.69960000005</v>
      </c>
      <c r="AA73" s="13">
        <v>711433.75439999998</v>
      </c>
      <c r="AB73" s="11">
        <v>753</v>
      </c>
      <c r="AC73" s="11">
        <v>842</v>
      </c>
    </row>
    <row r="74" spans="23:29">
      <c r="W74" s="11" t="s">
        <v>46</v>
      </c>
      <c r="Z74" s="13">
        <v>449504.46240000002</v>
      </c>
      <c r="AA74" s="13">
        <v>491751.12239999999</v>
      </c>
      <c r="AB74" s="11">
        <v>532</v>
      </c>
      <c r="AC74" s="11">
        <v>582</v>
      </c>
    </row>
    <row r="75" spans="23:29">
      <c r="W75" s="11" t="s">
        <v>47</v>
      </c>
      <c r="Z75" s="13">
        <v>381909.8064</v>
      </c>
      <c r="AA75" s="13">
        <v>364166.20919999998</v>
      </c>
      <c r="AB75" s="11">
        <v>452</v>
      </c>
      <c r="AC75" s="11">
        <v>431</v>
      </c>
    </row>
    <row r="76" spans="23:29">
      <c r="W76" s="11" t="s">
        <v>48</v>
      </c>
      <c r="Z76" s="13">
        <v>278827.95600000001</v>
      </c>
      <c r="AA76" s="13">
        <v>256014.75959999999</v>
      </c>
      <c r="AB76" s="11">
        <v>330</v>
      </c>
      <c r="AC76" s="11">
        <v>303</v>
      </c>
    </row>
    <row r="77" spans="23:29">
      <c r="W77" s="11" t="s">
        <v>49</v>
      </c>
      <c r="Z77" s="13">
        <v>231511.69680000001</v>
      </c>
      <c r="AA77" s="13">
        <v>206163.70079999999</v>
      </c>
      <c r="AB77" s="11">
        <v>274</v>
      </c>
      <c r="AC77" s="11">
        <v>244</v>
      </c>
    </row>
    <row r="78" spans="23:29">
      <c r="W78" s="11"/>
      <c r="Z78" s="13">
        <v>4283811.324</v>
      </c>
      <c r="AA78" s="13">
        <v>4165520.676</v>
      </c>
      <c r="AB78" s="11">
        <v>5070</v>
      </c>
      <c r="AC78" s="11">
        <v>4930</v>
      </c>
    </row>
    <row r="79" spans="23:29">
      <c r="W79" s="11" t="s">
        <v>51</v>
      </c>
      <c r="X79" s="19"/>
      <c r="Y79" s="19"/>
      <c r="Z79" s="19">
        <v>0.4617357001972387</v>
      </c>
      <c r="AA79" s="19">
        <v>0.48722109533468555</v>
      </c>
      <c r="AB79" s="33">
        <v>8449332</v>
      </c>
    </row>
    <row r="80" spans="23:29">
      <c r="W80" s="127" t="s">
        <v>142</v>
      </c>
      <c r="Z80" s="139">
        <v>0.5736</v>
      </c>
    </row>
    <row r="81" spans="23:23">
      <c r="W81" s="11"/>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6"/>
  <sheetViews>
    <sheetView workbookViewId="0">
      <selection sqref="A1:XFD1048576"/>
    </sheetView>
  </sheetViews>
  <sheetFormatPr baseColWidth="10" defaultColWidth="10.7109375" defaultRowHeight="14" x14ac:dyDescent="0"/>
  <cols>
    <col min="1" max="1" width="10.7109375" style="11"/>
    <col min="2" max="3" width="12.7109375" style="11" customWidth="1"/>
    <col min="4" max="4" width="10.7109375" style="11"/>
    <col min="5" max="6" width="12.140625" style="11" customWidth="1"/>
    <col min="7" max="8" width="10.7109375" style="11"/>
    <col min="9" max="9" width="10.28515625" style="11" bestFit="1" customWidth="1"/>
    <col min="10" max="13" width="10.7109375" style="11"/>
    <col min="14" max="14" width="13.7109375" style="11" bestFit="1" customWidth="1"/>
    <col min="15" max="15" width="10.7109375" style="11"/>
    <col min="16" max="16" width="13.7109375" style="11" bestFit="1" customWidth="1"/>
    <col min="17" max="16384" width="10.7109375" style="11"/>
  </cols>
  <sheetData>
    <row r="1" spans="1:19">
      <c r="B1" s="18" t="s">
        <v>60</v>
      </c>
      <c r="C1" s="18"/>
      <c r="E1" s="18" t="s">
        <v>61</v>
      </c>
      <c r="F1" s="204">
        <v>0.5</v>
      </c>
      <c r="I1" s="18" t="s">
        <v>62</v>
      </c>
      <c r="L1" s="132" t="s">
        <v>466</v>
      </c>
      <c r="M1" s="27">
        <v>9</v>
      </c>
    </row>
    <row r="2" spans="1:19">
      <c r="B2" s="34" t="s">
        <v>63</v>
      </c>
      <c r="C2" s="34" t="s">
        <v>64</v>
      </c>
      <c r="E2" s="34" t="s">
        <v>63</v>
      </c>
      <c r="F2" s="34" t="s">
        <v>64</v>
      </c>
      <c r="I2" s="34" t="s">
        <v>3</v>
      </c>
      <c r="J2" s="34"/>
      <c r="L2" s="132" t="s">
        <v>463</v>
      </c>
      <c r="M2" s="132" t="s">
        <v>464</v>
      </c>
      <c r="P2" s="132" t="s">
        <v>465</v>
      </c>
      <c r="Q2" s="132" t="s">
        <v>64</v>
      </c>
      <c r="S2" s="132" t="s">
        <v>26</v>
      </c>
    </row>
    <row r="3" spans="1:19">
      <c r="A3" s="11">
        <v>1932</v>
      </c>
      <c r="B3" s="103">
        <v>2328124.9985315306</v>
      </c>
      <c r="C3" s="103">
        <v>2555800.5920298705</v>
      </c>
      <c r="D3" s="13">
        <v>2328.1239999999998</v>
      </c>
      <c r="E3" s="13">
        <v>6315.8583868807145</v>
      </c>
      <c r="F3" s="13">
        <v>6615.1009949391664</v>
      </c>
      <c r="G3" s="13">
        <v>6315.8583868807145</v>
      </c>
      <c r="I3" s="13">
        <v>78137.889878864429</v>
      </c>
      <c r="J3" s="280"/>
      <c r="K3" s="280"/>
      <c r="L3" s="141">
        <v>36291.132432288206</v>
      </c>
      <c r="M3" s="141">
        <v>326620.19189059385</v>
      </c>
      <c r="N3" s="141">
        <v>78137.889878864429</v>
      </c>
      <c r="P3" s="141">
        <v>81898.93528349814</v>
      </c>
      <c r="Q3" s="141">
        <v>78137.889878864429</v>
      </c>
      <c r="R3" s="11">
        <v>1.0481334396214741</v>
      </c>
      <c r="S3" s="141">
        <v>39678.853964662449</v>
      </c>
    </row>
    <row r="4" spans="1:19">
      <c r="A4" s="11">
        <v>1933</v>
      </c>
      <c r="B4" s="103">
        <v>2374315.4417328085</v>
      </c>
      <c r="C4" s="103">
        <v>2607034.1347133196</v>
      </c>
      <c r="D4" s="13">
        <v>2374.3150000000001</v>
      </c>
      <c r="E4" s="13">
        <v>6268.0450740412025</v>
      </c>
      <c r="F4" s="13">
        <v>6568.1224126990246</v>
      </c>
      <c r="G4" s="13">
        <v>6268.0450740412025</v>
      </c>
      <c r="I4" s="13">
        <v>79239.307187828541</v>
      </c>
      <c r="J4" s="280"/>
      <c r="K4" s="280"/>
      <c r="L4" s="141">
        <v>36915.851895346175</v>
      </c>
      <c r="M4" s="141">
        <v>332242.66705811559</v>
      </c>
      <c r="N4" s="141">
        <v>79239.307187828541</v>
      </c>
      <c r="P4" s="141">
        <v>83030.918620811673</v>
      </c>
      <c r="Q4" s="141">
        <v>79239.307187828541</v>
      </c>
      <c r="R4" s="11">
        <v>1.0478501335706472</v>
      </c>
      <c r="S4" s="141">
        <v>40555.343046037524</v>
      </c>
    </row>
    <row r="5" spans="1:19">
      <c r="A5" s="11">
        <v>1934</v>
      </c>
      <c r="B5" s="103">
        <v>2421438.4968327275</v>
      </c>
      <c r="C5" s="103">
        <v>2659309.3780289851</v>
      </c>
      <c r="D5" s="13">
        <v>2421.4380000000001</v>
      </c>
      <c r="E5" s="13">
        <v>6038.1743292127567</v>
      </c>
      <c r="F5" s="13">
        <v>6330.2275816750134</v>
      </c>
      <c r="G5" s="13">
        <v>6038.1743292127567</v>
      </c>
      <c r="I5" s="13">
        <v>76102.124893126747</v>
      </c>
      <c r="J5" s="280"/>
      <c r="K5" s="280"/>
      <c r="L5" s="141">
        <v>35563.140670587294</v>
      </c>
      <c r="M5" s="141">
        <v>320068.26603528566</v>
      </c>
      <c r="N5" s="141">
        <v>76102.124893126747</v>
      </c>
      <c r="P5" s="141">
        <v>79722.063102689834</v>
      </c>
      <c r="Q5" s="141">
        <v>76102.124893126747</v>
      </c>
      <c r="R5" s="11">
        <v>1.047566848030153</v>
      </c>
      <c r="S5" s="141">
        <v>39252.479015034834</v>
      </c>
    </row>
    <row r="6" spans="1:19">
      <c r="A6" s="11">
        <v>1935</v>
      </c>
      <c r="B6" s="103">
        <v>2469513.2288178741</v>
      </c>
      <c r="C6" s="103">
        <v>2712647.7209445601</v>
      </c>
      <c r="D6" s="13">
        <v>2469.5129999999999</v>
      </c>
      <c r="E6" s="13">
        <v>5635.8254085060898</v>
      </c>
      <c r="F6" s="13">
        <v>5911.1947802139239</v>
      </c>
      <c r="G6" s="13">
        <v>5635.8254085060898</v>
      </c>
      <c r="I6" s="13">
        <v>72069.488663546857</v>
      </c>
      <c r="J6" s="280"/>
      <c r="K6" s="280"/>
      <c r="L6" s="141">
        <v>33781.86033644218</v>
      </c>
      <c r="M6" s="141">
        <v>304036.74302797962</v>
      </c>
      <c r="N6" s="141">
        <v>72069.488663546857</v>
      </c>
      <c r="P6" s="141">
        <v>75477.193287289192</v>
      </c>
      <c r="Q6" s="141">
        <v>72069.488663546857</v>
      </c>
      <c r="R6" s="11">
        <v>1.0472835965251681</v>
      </c>
      <c r="S6" s="141">
        <v>37457.486168028074</v>
      </c>
    </row>
    <row r="7" spans="1:19">
      <c r="A7" s="11">
        <v>1936</v>
      </c>
      <c r="B7" s="103">
        <v>2518559.095765457</v>
      </c>
      <c r="C7" s="103">
        <v>2767071.0052261814</v>
      </c>
      <c r="D7" s="13">
        <v>2518.5590000000002</v>
      </c>
      <c r="E7" s="13">
        <v>5793.1503651037683</v>
      </c>
      <c r="F7" s="13">
        <v>6079.0555859624365</v>
      </c>
      <c r="G7" s="13">
        <v>5793.1503651037683</v>
      </c>
      <c r="I7" s="13">
        <v>73299.743855030189</v>
      </c>
      <c r="J7" s="280"/>
      <c r="K7" s="280"/>
      <c r="L7" s="141">
        <v>34463.632869758141</v>
      </c>
      <c r="M7" s="141">
        <v>310172.69582782325</v>
      </c>
      <c r="N7" s="141">
        <v>73299.743855030189</v>
      </c>
      <c r="P7" s="141">
        <v>76744.860588201394</v>
      </c>
      <c r="Q7" s="141">
        <v>73299.743855030189</v>
      </c>
      <c r="R7" s="11">
        <v>1.0470003925250386</v>
      </c>
      <c r="S7" s="141">
        <v>38384.998307700931</v>
      </c>
    </row>
    <row r="8" spans="1:19">
      <c r="A8" s="11">
        <v>1937</v>
      </c>
      <c r="B8" s="103">
        <v>2533746.0699858945</v>
      </c>
      <c r="C8" s="103">
        <v>2788140.1423954172</v>
      </c>
      <c r="D8" s="13">
        <v>2533.7460000000001</v>
      </c>
      <c r="E8" s="13">
        <v>7095.4771158773901</v>
      </c>
      <c r="F8" s="13">
        <v>7451.8440777963797</v>
      </c>
      <c r="G8" s="13">
        <v>7095.4771158773901</v>
      </c>
      <c r="I8" s="13">
        <v>73472.777409921939</v>
      </c>
      <c r="J8" s="280"/>
      <c r="K8" s="280"/>
      <c r="L8" s="141">
        <v>34627.768435101119</v>
      </c>
      <c r="M8" s="141">
        <v>311649.9159159101</v>
      </c>
      <c r="N8" s="141">
        <v>73472.777409921939</v>
      </c>
      <c r="P8" s="141">
        <v>76983.174006834757</v>
      </c>
      <c r="Q8" s="141">
        <v>73472.777409921939</v>
      </c>
      <c r="R8" s="11">
        <v>1.0477781937836308</v>
      </c>
      <c r="S8" s="141">
        <v>38509.487985467684</v>
      </c>
    </row>
    <row r="9" spans="1:19">
      <c r="A9" s="11">
        <v>1938</v>
      </c>
      <c r="B9" s="103">
        <v>2549028.7606066288</v>
      </c>
      <c r="C9" s="103">
        <v>2809379.0819300748</v>
      </c>
      <c r="D9" s="13">
        <v>2809.3789999999999</v>
      </c>
      <c r="E9" s="13">
        <v>8409.1191832962941</v>
      </c>
      <c r="F9" s="13">
        <v>8838.8368793613972</v>
      </c>
      <c r="G9" s="13">
        <v>8838.8368793613972</v>
      </c>
      <c r="I9" s="13">
        <v>74443.784450775362</v>
      </c>
      <c r="J9" s="280"/>
      <c r="K9" s="280"/>
      <c r="L9" s="141">
        <v>35169.362091604235</v>
      </c>
      <c r="M9" s="141">
        <v>316524.25882443809</v>
      </c>
      <c r="N9" s="141">
        <v>74443.784450775362</v>
      </c>
      <c r="P9" s="141">
        <v>78058.36323029903</v>
      </c>
      <c r="Q9" s="141">
        <v>74443.784450775362</v>
      </c>
      <c r="R9" s="11">
        <v>1.0485544737709265</v>
      </c>
      <c r="S9" s="141">
        <v>39054.293784321919</v>
      </c>
    </row>
    <row r="10" spans="1:19">
      <c r="A10" s="11">
        <v>1939</v>
      </c>
      <c r="B10" s="103">
        <v>2564407.7845038595</v>
      </c>
      <c r="C10" s="103">
        <v>2830789.2239011205</v>
      </c>
      <c r="D10" s="13">
        <v>2830.7890000000002</v>
      </c>
      <c r="E10" s="13">
        <v>8966.3367685966205</v>
      </c>
      <c r="F10" s="13">
        <v>9432.4330061256915</v>
      </c>
      <c r="G10" s="13">
        <v>9432.4330061256915</v>
      </c>
      <c r="I10" s="13">
        <v>70958.164575775212</v>
      </c>
      <c r="J10" s="280"/>
      <c r="K10" s="280"/>
      <c r="L10" s="141">
        <v>33602.761202467314</v>
      </c>
      <c r="M10" s="141">
        <v>302424.85082220583</v>
      </c>
      <c r="N10" s="141">
        <v>70958.164575775198</v>
      </c>
      <c r="P10" s="141">
        <v>74458.475121757365</v>
      </c>
      <c r="Q10" s="141">
        <v>70958.164575775198</v>
      </c>
      <c r="R10" s="11">
        <v>1.0493292148536937</v>
      </c>
      <c r="S10" s="141">
        <v>37261.283769784925</v>
      </c>
    </row>
    <row r="11" spans="1:19">
      <c r="A11" s="11">
        <v>1940</v>
      </c>
      <c r="B11" s="103">
        <v>2579883.7625723374</v>
      </c>
      <c r="C11" s="103">
        <v>2852371.9800240276</v>
      </c>
      <c r="D11" s="13">
        <v>2852.3710000000001</v>
      </c>
      <c r="E11" s="13">
        <v>9759.7303617458838</v>
      </c>
      <c r="F11" s="13">
        <v>10275.718322167166</v>
      </c>
      <c r="G11" s="13">
        <v>10275.718322167166</v>
      </c>
      <c r="I11" s="13">
        <v>63402.566288068672</v>
      </c>
      <c r="J11" s="280"/>
      <c r="K11" s="280"/>
      <c r="L11" s="141">
        <v>30096.397088663598</v>
      </c>
      <c r="M11" s="141">
        <v>270867.57379797241</v>
      </c>
      <c r="N11" s="141">
        <v>63402.56628806868</v>
      </c>
      <c r="P11" s="141">
        <v>66579.186990904767</v>
      </c>
      <c r="Q11" s="141">
        <v>63402.56628806868</v>
      </c>
      <c r="R11" s="11">
        <v>1.0501023994581411</v>
      </c>
      <c r="S11" s="141">
        <v>33326.725770116951</v>
      </c>
    </row>
    <row r="12" spans="1:19">
      <c r="A12" s="11">
        <v>1941</v>
      </c>
      <c r="B12" s="103">
        <v>2595457.3197516752</v>
      </c>
      <c r="C12" s="103">
        <v>2874128.7737559401</v>
      </c>
      <c r="D12" s="13">
        <v>2874.1280000000002</v>
      </c>
      <c r="E12" s="13">
        <v>11003.996828537967</v>
      </c>
      <c r="F12" s="13">
        <v>11595.570912164585</v>
      </c>
      <c r="G12" s="13">
        <v>11595.570912164585</v>
      </c>
      <c r="I12" s="13">
        <v>65584.437141711547</v>
      </c>
      <c r="J12" s="280"/>
      <c r="K12" s="280"/>
      <c r="L12" s="141">
        <v>31206.285196232478</v>
      </c>
      <c r="M12" s="141">
        <v>280856.56676609232</v>
      </c>
      <c r="N12" s="141">
        <v>65584.437141711547</v>
      </c>
      <c r="P12" s="141">
        <v>68920.980457355385</v>
      </c>
      <c r="Q12" s="141">
        <v>65584.437141711547</v>
      </c>
      <c r="R12" s="11">
        <v>1.050874010070932</v>
      </c>
      <c r="S12" s="141">
        <v>34508.933544835178</v>
      </c>
    </row>
    <row r="13" spans="1:19">
      <c r="A13" s="11">
        <v>1942</v>
      </c>
      <c r="B13" s="103">
        <v>2611129.085052832</v>
      </c>
      <c r="C13" s="103">
        <v>2896061.040393644</v>
      </c>
      <c r="D13" s="13">
        <v>2896.0610000000001</v>
      </c>
      <c r="E13" s="13">
        <v>14318.504252332565</v>
      </c>
      <c r="F13" s="13">
        <v>15101.088796886323</v>
      </c>
      <c r="G13" s="13">
        <v>15101.088796886323</v>
      </c>
      <c r="I13" s="13">
        <v>61349.093922692686</v>
      </c>
      <c r="J13" s="280"/>
      <c r="K13" s="280"/>
      <c r="L13" s="141">
        <v>29260.487336093025</v>
      </c>
      <c r="M13" s="141">
        <v>263344.38602483721</v>
      </c>
      <c r="N13" s="141">
        <v>61349.093922692671</v>
      </c>
      <c r="P13" s="141">
        <v>64517.408323095216</v>
      </c>
      <c r="Q13" s="141">
        <v>61349.093922692671</v>
      </c>
      <c r="R13" s="11">
        <v>1.0516440292401874</v>
      </c>
      <c r="S13" s="141">
        <v>32314.520136163625</v>
      </c>
    </row>
    <row r="14" spans="1:19">
      <c r="A14" s="11">
        <v>1943</v>
      </c>
      <c r="B14" s="103">
        <v>2626899.6915847696</v>
      </c>
      <c r="C14" s="103">
        <v>2918170.2271723566</v>
      </c>
      <c r="D14" s="13">
        <v>2918.17</v>
      </c>
      <c r="E14" s="13">
        <v>19375.203352254019</v>
      </c>
      <c r="F14" s="13">
        <v>20451.606553324775</v>
      </c>
      <c r="G14" s="13">
        <v>20451.606553324775</v>
      </c>
      <c r="I14" s="13">
        <v>56532.612788736122</v>
      </c>
      <c r="J14" s="280"/>
      <c r="K14" s="280"/>
      <c r="L14" s="141">
        <v>27027.326931759842</v>
      </c>
      <c r="M14" s="141">
        <v>243245.94238583857</v>
      </c>
      <c r="N14" s="141">
        <v>56532.612788736122</v>
      </c>
      <c r="P14" s="141">
        <v>59495.624940627051</v>
      </c>
      <c r="Q14" s="141">
        <v>56532.612788736122</v>
      </c>
      <c r="R14" s="11">
        <v>1.0524124395764933</v>
      </c>
      <c r="S14" s="141">
        <v>29809.910843404505</v>
      </c>
    </row>
    <row r="15" spans="1:19">
      <c r="A15" s="11">
        <v>1944</v>
      </c>
      <c r="B15" s="103">
        <v>2642769.7765812837</v>
      </c>
      <c r="C15" s="103">
        <v>2940457.7933653472</v>
      </c>
      <c r="D15" s="13">
        <v>2940.4569999999999</v>
      </c>
      <c r="E15" s="13">
        <v>28902.598695335204</v>
      </c>
      <c r="F15" s="13">
        <v>30534.45890246865</v>
      </c>
      <c r="G15" s="13">
        <v>30534.45890246865</v>
      </c>
      <c r="I15" s="13">
        <v>59127.545894738068</v>
      </c>
      <c r="J15" s="280"/>
      <c r="K15" s="280"/>
      <c r="L15" s="141">
        <v>28334.987694409298</v>
      </c>
      <c r="M15" s="141">
        <v>255014.88924968368</v>
      </c>
      <c r="N15" s="141">
        <v>59127.545894738054</v>
      </c>
      <c r="P15" s="141">
        <v>62271.902887893353</v>
      </c>
      <c r="Q15" s="141">
        <v>59127.545894738054</v>
      </c>
      <c r="R15" s="11">
        <v>1.0531792237539006</v>
      </c>
      <c r="S15" s="141">
        <v>31213.04762885538</v>
      </c>
    </row>
    <row r="16" spans="1:19">
      <c r="A16" s="11">
        <v>1945</v>
      </c>
      <c r="B16" s="103">
        <v>2658739.9814280109</v>
      </c>
      <c r="C16" s="103">
        <v>2962925.2103843829</v>
      </c>
      <c r="D16" s="13">
        <v>2962.9250000000002</v>
      </c>
      <c r="E16" s="13">
        <v>38326.989332318066</v>
      </c>
      <c r="F16" s="13">
        <v>40525.822940855323</v>
      </c>
      <c r="G16" s="13">
        <v>40525.822940855323</v>
      </c>
      <c r="H16" s="141"/>
      <c r="I16" s="13">
        <v>60055.887950243276</v>
      </c>
      <c r="J16" s="280"/>
      <c r="K16" s="280"/>
      <c r="L16" s="141">
        <v>28848.045784918952</v>
      </c>
      <c r="M16" s="141">
        <v>259632.41206427055</v>
      </c>
      <c r="N16" s="141">
        <v>60055.887950243276</v>
      </c>
      <c r="P16" s="141">
        <v>63295.564660858225</v>
      </c>
      <c r="Q16" s="141">
        <v>60055.887950243276</v>
      </c>
      <c r="R16" s="11">
        <v>1.053944364510921</v>
      </c>
      <c r="S16" s="141">
        <v>31739.397938663627</v>
      </c>
    </row>
    <row r="17" spans="1:19">
      <c r="A17" s="11">
        <v>1946</v>
      </c>
      <c r="B17" s="103">
        <v>2674810.9516896154</v>
      </c>
      <c r="C17" s="103">
        <v>2985573.9618810164</v>
      </c>
      <c r="D17" s="13">
        <v>2985.5729999999999</v>
      </c>
      <c r="E17" s="13">
        <v>59467.861411310689</v>
      </c>
      <c r="F17" s="13">
        <v>62933.934850903694</v>
      </c>
      <c r="G17" s="13">
        <v>62933.934850903694</v>
      </c>
      <c r="I17" s="13">
        <v>67199.612235848603</v>
      </c>
      <c r="J17" s="280"/>
      <c r="K17" s="280"/>
      <c r="L17" s="141">
        <v>32355.915377083642</v>
      </c>
      <c r="M17" s="141">
        <v>291203.23839375278</v>
      </c>
      <c r="N17" s="141">
        <v>67199.612235848603</v>
      </c>
      <c r="P17" s="141">
        <v>70875.958182689938</v>
      </c>
      <c r="Q17" s="141">
        <v>67199.612235848603</v>
      </c>
      <c r="R17" s="11">
        <v>1.0547078446515221</v>
      </c>
      <c r="S17" s="141">
        <v>35556.430523989169</v>
      </c>
    </row>
    <row r="18" spans="1:19">
      <c r="A18" s="11">
        <v>1947</v>
      </c>
      <c r="B18" s="103">
        <v>2690983.3371371524</v>
      </c>
      <c r="C18" s="103">
        <v>3008405.5438487194</v>
      </c>
      <c r="D18" s="13">
        <v>3008.4050000000002</v>
      </c>
      <c r="E18" s="13">
        <v>89332.657998945535</v>
      </c>
      <c r="F18" s="13">
        <v>94621.511098399904</v>
      </c>
      <c r="G18" s="13">
        <v>94621.511098399904</v>
      </c>
      <c r="I18" s="13">
        <v>69552.603268128383</v>
      </c>
      <c r="J18" s="280"/>
      <c r="K18" s="280"/>
      <c r="L18" s="141">
        <v>33567.95695671063</v>
      </c>
      <c r="M18" s="141">
        <v>302111.61261039565</v>
      </c>
      <c r="N18" s="141">
        <v>69552.603268128383</v>
      </c>
      <c r="P18" s="141">
        <v>73410.661622549844</v>
      </c>
      <c r="Q18" s="141">
        <v>69552.603268128383</v>
      </c>
      <c r="R18" s="11">
        <v>1.0554696470461138</v>
      </c>
      <c r="S18" s="141">
        <v>36845.468965817898</v>
      </c>
    </row>
    <row r="19" spans="1:19">
      <c r="A19" s="11">
        <v>1948</v>
      </c>
      <c r="B19" s="103">
        <v>2707257.7917756103</v>
      </c>
      <c r="C19" s="103">
        <v>3031421.464725872</v>
      </c>
      <c r="D19" s="13">
        <v>3031.4209999999998</v>
      </c>
      <c r="E19" s="13">
        <v>156034.36784483655</v>
      </c>
      <c r="F19" s="13">
        <v>165416.40468096465</v>
      </c>
      <c r="G19" s="13">
        <v>165416.40468096465</v>
      </c>
      <c r="I19" s="13">
        <v>73175.876898233895</v>
      </c>
      <c r="J19" s="280"/>
      <c r="K19" s="280"/>
      <c r="L19" s="141">
        <v>35399.939655807219</v>
      </c>
      <c r="M19" s="141">
        <v>318599.45690226497</v>
      </c>
      <c r="N19" s="141">
        <v>73175.876898233895</v>
      </c>
      <c r="P19" s="141">
        <v>77290.538501242263</v>
      </c>
      <c r="Q19" s="141">
        <v>73175.876898233895</v>
      </c>
      <c r="R19" s="11">
        <v>1.0562297546325363</v>
      </c>
      <c r="S19" s="141">
        <v>38812.218614495439</v>
      </c>
    </row>
    <row r="20" spans="1:19">
      <c r="A20" s="11">
        <v>1949</v>
      </c>
      <c r="B20" s="103">
        <v>2761365.2303558756</v>
      </c>
      <c r="C20" s="103">
        <v>3080463.342081341</v>
      </c>
      <c r="D20" s="13">
        <v>3080.4630000000002</v>
      </c>
      <c r="E20" s="13">
        <v>198074.45322441866</v>
      </c>
      <c r="F20" s="13">
        <v>209722.42598778571</v>
      </c>
      <c r="G20" s="13">
        <v>209722.42598778571</v>
      </c>
      <c r="I20" s="13">
        <v>74579.375942399245</v>
      </c>
      <c r="J20" s="280"/>
      <c r="K20" s="280"/>
      <c r="L20" s="141">
        <v>36185.80849503322</v>
      </c>
      <c r="M20" s="141">
        <v>325672.276455299</v>
      </c>
      <c r="N20" s="141">
        <v>74579.375942399245</v>
      </c>
      <c r="P20" s="141">
        <v>78576.834804496219</v>
      </c>
      <c r="Q20" s="141">
        <v>74579.375942399245</v>
      </c>
      <c r="R20" s="11">
        <v>1.0536000578120199</v>
      </c>
      <c r="S20" s="141">
        <v>39986.742811842174</v>
      </c>
    </row>
    <row r="21" spans="1:19">
      <c r="A21" s="11">
        <v>1950</v>
      </c>
      <c r="B21" s="103">
        <v>2816603.2619622401</v>
      </c>
      <c r="C21" s="103">
        <v>3130314.3915663003</v>
      </c>
      <c r="D21" s="13">
        <v>3130.3139999999999</v>
      </c>
      <c r="E21" s="13">
        <v>208234.48457517911</v>
      </c>
      <c r="F21" s="13">
        <v>220200</v>
      </c>
      <c r="G21" s="13">
        <v>220200</v>
      </c>
      <c r="I21" s="13">
        <v>76429.226291471539</v>
      </c>
      <c r="J21" s="280"/>
      <c r="K21" s="280"/>
      <c r="L21" s="141">
        <v>37193.024702268522</v>
      </c>
      <c r="M21" s="141">
        <v>334737.22232041671</v>
      </c>
      <c r="N21" s="141">
        <v>76429.226291471539</v>
      </c>
      <c r="P21" s="141">
        <v>80326.17383313649</v>
      </c>
      <c r="Q21" s="141">
        <v>76429.226291471539</v>
      </c>
      <c r="R21" s="11">
        <v>1.0509876617984264</v>
      </c>
      <c r="S21" s="141">
        <v>41441.130168128817</v>
      </c>
    </row>
    <row r="22" spans="1:19">
      <c r="A22" s="11">
        <v>1951</v>
      </c>
      <c r="B22" s="103">
        <v>2872996.033271262</v>
      </c>
      <c r="C22" s="103">
        <v>3180988.1367771034</v>
      </c>
      <c r="D22" s="13">
        <v>3180.9879999999998</v>
      </c>
      <c r="E22" s="13">
        <v>237667.98027552979</v>
      </c>
      <c r="F22" s="13">
        <v>251000</v>
      </c>
      <c r="G22" s="13">
        <v>251000</v>
      </c>
      <c r="I22" s="13">
        <v>76072.466356106655</v>
      </c>
      <c r="J22" s="280"/>
      <c r="K22" s="280"/>
      <c r="L22" s="141">
        <v>37128.68495444757</v>
      </c>
      <c r="M22" s="141">
        <v>334158.16459002811</v>
      </c>
      <c r="N22" s="141">
        <v>76072.466356106655</v>
      </c>
      <c r="P22" s="141">
        <v>79753.816349790141</v>
      </c>
      <c r="Q22" s="141">
        <v>76072.466356106655</v>
      </c>
      <c r="R22" s="11">
        <v>1.0483926730658439</v>
      </c>
      <c r="S22" s="141">
        <v>41732.287473126788</v>
      </c>
    </row>
    <row r="23" spans="1:19">
      <c r="A23" s="11">
        <v>1952</v>
      </c>
      <c r="B23" s="103">
        <v>2930568.2119817296</v>
      </c>
      <c r="C23" s="103">
        <v>3232498.3291786928</v>
      </c>
      <c r="D23" s="13">
        <v>3232.498</v>
      </c>
      <c r="E23" s="13">
        <v>281357.95603936189</v>
      </c>
      <c r="F23" s="13">
        <v>296749.99999999994</v>
      </c>
      <c r="G23" s="13">
        <v>296749.99999999994</v>
      </c>
      <c r="I23" s="13">
        <v>85485.762243206162</v>
      </c>
      <c r="J23" s="280"/>
      <c r="K23" s="280"/>
      <c r="L23" s="141">
        <v>41845.948305671227</v>
      </c>
      <c r="M23" s="141">
        <v>376613.53475104104</v>
      </c>
      <c r="N23" s="141">
        <v>85485.762243206147</v>
      </c>
      <c r="P23" s="141">
        <v>89402.309057587685</v>
      </c>
      <c r="Q23" s="141">
        <v>85485.762243206147</v>
      </c>
      <c r="R23" s="11">
        <v>1.0458151943856919</v>
      </c>
      <c r="S23" s="141">
        <v>47471.311410938382</v>
      </c>
    </row>
    <row r="24" spans="1:19">
      <c r="A24" s="11">
        <v>1953</v>
      </c>
      <c r="B24" s="103">
        <v>2989344.9981097225</v>
      </c>
      <c r="C24" s="103">
        <v>3284858.951963705</v>
      </c>
      <c r="D24" s="13">
        <v>3284.8580000000002</v>
      </c>
      <c r="E24" s="13">
        <v>290184.57506466721</v>
      </c>
      <c r="F24" s="13">
        <v>305650</v>
      </c>
      <c r="G24" s="13">
        <v>305650</v>
      </c>
      <c r="I24" s="13">
        <v>88784.115402173615</v>
      </c>
      <c r="J24" s="280"/>
      <c r="K24" s="280"/>
      <c r="L24" s="141">
        <v>43588.302636975328</v>
      </c>
      <c r="M24" s="141">
        <v>392294.72373277793</v>
      </c>
      <c r="N24" s="141">
        <v>88784.1154021736</v>
      </c>
      <c r="P24" s="141">
        <v>92624.501155743288</v>
      </c>
      <c r="Q24" s="141">
        <v>88784.1154021736</v>
      </c>
      <c r="R24" s="11">
        <v>1.0432553248537031</v>
      </c>
      <c r="S24" s="141">
        <v>49935.736861924059</v>
      </c>
    </row>
    <row r="25" spans="1:19">
      <c r="A25" s="11">
        <v>1954</v>
      </c>
      <c r="B25" s="103">
        <v>3049352.1355290608</v>
      </c>
      <c r="C25" s="103">
        <v>3338084.2239771425</v>
      </c>
      <c r="D25" s="13">
        <v>3338.0839999999998</v>
      </c>
      <c r="E25" s="13">
        <v>308262.94266431965</v>
      </c>
      <c r="F25" s="13">
        <v>324250.00000000012</v>
      </c>
      <c r="G25" s="13">
        <v>324250.00000000012</v>
      </c>
      <c r="I25" s="13">
        <v>94821.784105172905</v>
      </c>
      <c r="J25" s="280"/>
      <c r="K25" s="280"/>
      <c r="L25" s="141">
        <v>46689.084439116326</v>
      </c>
      <c r="M25" s="141">
        <v>420201.75995204691</v>
      </c>
      <c r="N25" s="141">
        <v>94821.784105172905</v>
      </c>
      <c r="P25" s="141">
        <v>98682.278565115019</v>
      </c>
      <c r="Q25" s="141">
        <v>94821.784105172905</v>
      </c>
      <c r="R25" s="11">
        <v>1.0407131599175585</v>
      </c>
      <c r="S25" s="141">
        <v>54050.399501208572</v>
      </c>
    </row>
    <row r="26" spans="1:19">
      <c r="A26" s="11">
        <v>1955</v>
      </c>
      <c r="B26" s="103">
        <v>3128953.8297490403</v>
      </c>
      <c r="C26" s="103">
        <v>3425957.6990441163</v>
      </c>
      <c r="D26" s="13">
        <v>3425.9569999999999</v>
      </c>
      <c r="E26" s="13">
        <v>328221.15938212001</v>
      </c>
      <c r="F26" s="13">
        <v>345400</v>
      </c>
      <c r="G26" s="13">
        <v>345400</v>
      </c>
      <c r="I26" s="13">
        <v>100818.52443664754</v>
      </c>
      <c r="J26" s="280"/>
      <c r="K26" s="280"/>
      <c r="L26" s="141">
        <v>50101.416677124311</v>
      </c>
      <c r="M26" s="141">
        <v>450912.75009411882</v>
      </c>
      <c r="N26" s="141">
        <v>100818.52443664754</v>
      </c>
      <c r="P26" s="141">
        <v>104898.05131079395</v>
      </c>
      <c r="Q26" s="141">
        <v>100818.52443664754</v>
      </c>
      <c r="R26" s="11">
        <v>1.0404640605180639</v>
      </c>
      <c r="S26" s="141">
        <v>57840.460660169367</v>
      </c>
    </row>
    <row r="27" spans="1:19">
      <c r="A27" s="11">
        <v>1956</v>
      </c>
      <c r="B27" s="103">
        <v>3210799.1233518976</v>
      </c>
      <c r="C27" s="103">
        <v>3516314.2775459508</v>
      </c>
      <c r="D27" s="13">
        <v>3516.3139999999999</v>
      </c>
      <c r="E27" s="13">
        <v>364070.36915286817</v>
      </c>
      <c r="F27" s="13">
        <v>383300</v>
      </c>
      <c r="G27" s="13">
        <v>383300</v>
      </c>
      <c r="I27" s="13">
        <v>109414.69051869295</v>
      </c>
      <c r="L27" s="141">
        <v>54873.427636773449</v>
      </c>
      <c r="M27" s="141">
        <v>493860.84873096104</v>
      </c>
      <c r="N27" s="141">
        <v>109414.69051869295</v>
      </c>
      <c r="P27" s="141">
        <v>113814.26536754526</v>
      </c>
      <c r="Q27" s="141">
        <v>109414.69051869295</v>
      </c>
      <c r="R27" s="11">
        <v>1.0402100927032341</v>
      </c>
      <c r="S27" s="141">
        <v>63177.537061998635</v>
      </c>
    </row>
    <row r="28" spans="1:19">
      <c r="A28" s="11">
        <v>1957</v>
      </c>
      <c r="B28" s="103">
        <v>3276313.0094357086</v>
      </c>
      <c r="C28" s="103">
        <v>3588575.9850755651</v>
      </c>
      <c r="D28" s="13">
        <v>3588.5749999999998</v>
      </c>
      <c r="E28" s="13">
        <v>423254.53598234354</v>
      </c>
      <c r="F28" s="13">
        <v>445750.00000000006</v>
      </c>
      <c r="G28" s="13">
        <v>445750.00000000006</v>
      </c>
      <c r="I28" s="13">
        <v>114107.76697668388</v>
      </c>
      <c r="L28" s="141">
        <v>57586.385122485182</v>
      </c>
      <c r="M28" s="141">
        <v>518277.46610236663</v>
      </c>
      <c r="N28" s="141">
        <v>114107.76697668387</v>
      </c>
      <c r="P28" s="141">
        <v>118675.81857970828</v>
      </c>
      <c r="Q28" s="141">
        <v>114107.76697668387</v>
      </c>
      <c r="R28" s="11">
        <v>1.040032784130793</v>
      </c>
      <c r="S28" s="141">
        <v>66179.040030766002</v>
      </c>
    </row>
    <row r="32" spans="1:19">
      <c r="A32" s="132" t="s">
        <v>458</v>
      </c>
    </row>
    <row r="33" spans="1:7">
      <c r="A33" s="132" t="s">
        <v>63</v>
      </c>
      <c r="C33" s="132" t="s">
        <v>459</v>
      </c>
    </row>
    <row r="34" spans="1:7">
      <c r="C34" s="132" t="s">
        <v>460</v>
      </c>
    </row>
    <row r="35" spans="1:7">
      <c r="A35" s="132" t="s">
        <v>64</v>
      </c>
      <c r="C35" s="132" t="s">
        <v>461</v>
      </c>
      <c r="E35" s="162" t="s">
        <v>468</v>
      </c>
    </row>
    <row r="36" spans="1:7">
      <c r="E36" s="132" t="s">
        <v>462</v>
      </c>
      <c r="G36" s="163" t="s">
        <v>469</v>
      </c>
    </row>
  </sheetData>
  <pageMargins left="0.7" right="0.7" top="0.75" bottom="0.75" header="0.3" footer="0.3"/>
  <extLst>
    <ext xmlns:mx="http://schemas.microsoft.com/office/mac/excel/2008/main" uri="{64002731-A6B0-56B0-2670-7721B7C09600}">
      <mx:PLV Mode="0" OnePage="0" WScale="0"/>
    </ext>
  </extLs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92"/>
  <sheetViews>
    <sheetView topLeftCell="G11" workbookViewId="0">
      <selection activeCell="G11" sqref="A1:XFD1048576"/>
    </sheetView>
  </sheetViews>
  <sheetFormatPr baseColWidth="10" defaultColWidth="14.7109375" defaultRowHeight="12.75" customHeight="1" x14ac:dyDescent="0"/>
  <cols>
    <col min="1" max="9" width="14.7109375" style="89"/>
    <col min="10" max="12" width="11.42578125" style="89" customWidth="1"/>
    <col min="13" max="13" width="14.7109375" style="89"/>
    <col min="14" max="17" width="7.85546875" style="89" customWidth="1"/>
    <col min="18" max="20" width="10.42578125" style="89" customWidth="1"/>
    <col min="21" max="21" width="12.85546875" style="89" customWidth="1"/>
    <col min="22" max="23" width="7.85546875" style="89" customWidth="1"/>
    <col min="24" max="28" width="14.7109375" style="89"/>
    <col min="29" max="29" width="17" style="89" customWidth="1"/>
    <col min="30" max="16384" width="14.7109375" style="89"/>
  </cols>
  <sheetData>
    <row r="1" spans="1:36" ht="12">
      <c r="A1" s="89" t="s">
        <v>6</v>
      </c>
    </row>
    <row r="3" spans="1:36" ht="12">
      <c r="A3" s="89" t="s">
        <v>23</v>
      </c>
    </row>
    <row r="4" spans="1:36" ht="12">
      <c r="A4" s="89" t="s">
        <v>24</v>
      </c>
      <c r="B4" s="89">
        <v>1910</v>
      </c>
      <c r="C4" s="89">
        <v>1920</v>
      </c>
      <c r="D4" s="89">
        <v>1930</v>
      </c>
      <c r="E4" s="89">
        <v>1955</v>
      </c>
    </row>
    <row r="5" spans="1:36" ht="24">
      <c r="A5" s="89" t="s">
        <v>25</v>
      </c>
      <c r="B5" s="89">
        <v>75</v>
      </c>
      <c r="C5" s="89">
        <v>105</v>
      </c>
      <c r="D5" s="89">
        <v>140</v>
      </c>
      <c r="E5" s="89">
        <v>225</v>
      </c>
    </row>
    <row r="6" spans="1:36" ht="48">
      <c r="B6" s="89" t="s">
        <v>27</v>
      </c>
      <c r="I6" s="93"/>
      <c r="J6" s="93" t="s">
        <v>6</v>
      </c>
      <c r="K6" s="93"/>
      <c r="L6" s="93"/>
      <c r="M6" s="93"/>
      <c r="N6" s="93"/>
    </row>
    <row r="7" spans="1:36" ht="14">
      <c r="A7" s="89" t="s">
        <v>30</v>
      </c>
      <c r="I7" s="93" t="s">
        <v>31</v>
      </c>
      <c r="J7" s="95" t="s">
        <v>59</v>
      </c>
      <c r="K7" s="93"/>
      <c r="L7" s="93"/>
      <c r="M7" s="94" t="s">
        <v>153</v>
      </c>
      <c r="N7" s="93"/>
    </row>
    <row r="8" spans="1:36" ht="36">
      <c r="B8" s="89" t="s">
        <v>24</v>
      </c>
      <c r="C8" s="89" t="s">
        <v>452</v>
      </c>
      <c r="D8" s="89" t="s">
        <v>36</v>
      </c>
      <c r="E8" s="89" t="s">
        <v>37</v>
      </c>
      <c r="G8" s="91" t="s">
        <v>152</v>
      </c>
      <c r="I8" s="93" t="s">
        <v>34</v>
      </c>
      <c r="J8" s="93" t="s">
        <v>19</v>
      </c>
      <c r="K8" s="93" t="s">
        <v>151</v>
      </c>
      <c r="L8" s="93" t="s">
        <v>0</v>
      </c>
      <c r="M8" s="93" t="s">
        <v>19</v>
      </c>
      <c r="N8" s="93" t="s">
        <v>151</v>
      </c>
      <c r="O8" s="93" t="s">
        <v>150</v>
      </c>
      <c r="P8" s="93" t="s">
        <v>804</v>
      </c>
      <c r="Q8" s="93"/>
      <c r="R8" s="93" t="s">
        <v>19</v>
      </c>
      <c r="S8" s="93" t="s">
        <v>14</v>
      </c>
      <c r="T8" s="93" t="s">
        <v>803</v>
      </c>
      <c r="U8" s="93" t="s">
        <v>467</v>
      </c>
      <c r="W8" s="89" t="s">
        <v>141</v>
      </c>
      <c r="X8" s="89" t="s">
        <v>140</v>
      </c>
      <c r="Y8" s="89" t="s">
        <v>139</v>
      </c>
      <c r="Z8" s="89" t="s">
        <v>138</v>
      </c>
      <c r="AA8" s="89" t="s">
        <v>137</v>
      </c>
      <c r="AB8" s="89" t="s">
        <v>136</v>
      </c>
      <c r="AE8" s="93"/>
      <c r="AF8" s="93" t="s">
        <v>149</v>
      </c>
      <c r="AG8" s="93" t="s">
        <v>14</v>
      </c>
      <c r="AH8" s="93"/>
      <c r="AI8" s="93"/>
    </row>
    <row r="9" spans="1:36" ht="24">
      <c r="A9" s="89" t="s">
        <v>35</v>
      </c>
      <c r="B9" s="89">
        <v>1920</v>
      </c>
      <c r="C9" s="342">
        <v>0.63659819540393769</v>
      </c>
      <c r="D9" s="89">
        <v>85344920386.951797</v>
      </c>
      <c r="E9" s="149">
        <v>2069705904.7224033</v>
      </c>
      <c r="F9" s="89">
        <v>2.4251073119974886E-2</v>
      </c>
      <c r="G9" s="89">
        <v>2634.2567476356799</v>
      </c>
      <c r="I9" s="89">
        <v>1920</v>
      </c>
      <c r="J9" s="148">
        <v>65909.911469056766</v>
      </c>
      <c r="K9" s="148">
        <v>719778.84365324595</v>
      </c>
      <c r="L9" s="149">
        <v>785688.75512230268</v>
      </c>
      <c r="R9" s="146">
        <v>155261.985226738</v>
      </c>
      <c r="S9" s="146">
        <v>1984094.6855713446</v>
      </c>
      <c r="T9" s="146">
        <v>47979.687635340997</v>
      </c>
      <c r="U9" s="146">
        <v>62530.348258706472</v>
      </c>
      <c r="V9" s="147">
        <v>2046625.0338300511</v>
      </c>
      <c r="AE9" s="93"/>
      <c r="AF9" s="93"/>
      <c r="AG9" s="93"/>
      <c r="AH9" s="93"/>
      <c r="AI9" s="93"/>
    </row>
    <row r="10" spans="1:36" ht="13">
      <c r="B10" s="89">
        <v>1921</v>
      </c>
      <c r="C10" s="342">
        <v>0.53694031537049913</v>
      </c>
      <c r="D10" s="89">
        <v>91371505321.002167</v>
      </c>
      <c r="E10" s="149">
        <v>1868970090.3778191</v>
      </c>
      <c r="F10" s="89">
        <v>2.0454627334986323E-2</v>
      </c>
      <c r="G10" s="89">
        <v>2360.5422105127236</v>
      </c>
      <c r="I10" s="90">
        <v>1921</v>
      </c>
      <c r="J10" s="148">
        <v>66272.022826227621</v>
      </c>
      <c r="K10" s="148">
        <v>725482.55036222131</v>
      </c>
      <c r="L10" s="150">
        <v>791754.57318844891</v>
      </c>
      <c r="M10" s="142">
        <v>0.707512867930987</v>
      </c>
      <c r="N10" s="142">
        <v>0.58120214108820745</v>
      </c>
      <c r="P10" s="149">
        <v>17007.720308262567</v>
      </c>
      <c r="R10" s="146">
        <v>156115</v>
      </c>
      <c r="S10" s="146">
        <v>2000000</v>
      </c>
      <c r="T10" s="146">
        <v>47711</v>
      </c>
      <c r="U10" s="146">
        <v>62843</v>
      </c>
      <c r="V10" s="147">
        <v>2062843</v>
      </c>
      <c r="W10" s="89">
        <v>1921</v>
      </c>
      <c r="X10" s="89">
        <v>1875000</v>
      </c>
      <c r="Y10" s="89">
        <v>2000000</v>
      </c>
      <c r="Z10" s="89">
        <v>156115</v>
      </c>
      <c r="AA10" s="89">
        <v>62843</v>
      </c>
      <c r="AB10" s="89">
        <v>17565</v>
      </c>
      <c r="AE10" s="93" t="s">
        <v>148</v>
      </c>
      <c r="AF10" s="93">
        <v>490460</v>
      </c>
      <c r="AG10" s="93" t="s">
        <v>147</v>
      </c>
      <c r="AH10" s="93">
        <v>469433</v>
      </c>
      <c r="AI10" s="92">
        <v>0.51095278327896965</v>
      </c>
      <c r="AJ10" s="89">
        <v>0.30657166996738178</v>
      </c>
    </row>
    <row r="11" spans="1:36" ht="13.5" customHeight="1">
      <c r="B11" s="89">
        <v>1922</v>
      </c>
      <c r="C11" s="342">
        <v>0.55524269194350928</v>
      </c>
      <c r="D11" s="89">
        <v>94617805666.240143</v>
      </c>
      <c r="E11" s="149">
        <v>2001341867.9442284</v>
      </c>
      <c r="F11" s="89">
        <v>2.1151852485396541E-2</v>
      </c>
      <c r="G11" s="89">
        <v>2496.7645013508886</v>
      </c>
      <c r="I11" s="89">
        <v>1922</v>
      </c>
      <c r="J11" s="148">
        <v>67543.226949674761</v>
      </c>
      <c r="K11" s="148">
        <v>734030.91705204861</v>
      </c>
      <c r="L11" s="149">
        <v>801574.14400172338</v>
      </c>
      <c r="P11" s="149">
        <v>16977.224676560596</v>
      </c>
      <c r="R11" s="146">
        <v>159109.53711036284</v>
      </c>
      <c r="S11" s="146">
        <v>2023443.9029855086</v>
      </c>
      <c r="T11" s="146">
        <v>48728.835898901212</v>
      </c>
      <c r="U11" s="146">
        <v>63705.592572157162</v>
      </c>
      <c r="V11" s="147">
        <v>2087149.4955576658</v>
      </c>
      <c r="X11" s="89" t="s">
        <v>135</v>
      </c>
      <c r="Y11" s="89">
        <v>1874256</v>
      </c>
      <c r="Z11" s="89" t="s">
        <v>134</v>
      </c>
      <c r="AA11" s="89">
        <v>219683</v>
      </c>
      <c r="AE11" s="93" t="s">
        <v>146</v>
      </c>
      <c r="AF11" s="93">
        <v>475525</v>
      </c>
      <c r="AG11" s="93" t="s">
        <v>145</v>
      </c>
      <c r="AH11" s="93">
        <v>434212</v>
      </c>
      <c r="AI11" s="92">
        <v>0.52270601283667695</v>
      </c>
      <c r="AJ11" s="89">
        <v>0.31362360770200615</v>
      </c>
    </row>
    <row r="12" spans="1:36" ht="13">
      <c r="B12" s="89">
        <v>1923</v>
      </c>
      <c r="C12" s="342">
        <v>0.62302415242550668</v>
      </c>
      <c r="D12" s="89">
        <v>91469437598.167603</v>
      </c>
      <c r="E12" s="149">
        <v>2170933147.1092229</v>
      </c>
      <c r="F12" s="89">
        <v>2.3733972834142723E-2</v>
      </c>
      <c r="G12" s="89">
        <v>2674.931369204347</v>
      </c>
      <c r="I12" s="89">
        <v>1923</v>
      </c>
      <c r="J12" s="148">
        <v>68904.52034153197</v>
      </c>
      <c r="K12" s="148">
        <v>742680.09528730286</v>
      </c>
      <c r="L12" s="149">
        <v>811584.61562883481</v>
      </c>
      <c r="P12" s="149">
        <v>17339.40791767084</v>
      </c>
      <c r="R12" s="146">
        <v>162316.29478587597</v>
      </c>
      <c r="S12" s="146">
        <v>2047162.6142646139</v>
      </c>
      <c r="T12" s="146">
        <v>49768.385656600025</v>
      </c>
      <c r="U12" s="146">
        <v>64580.025221101569</v>
      </c>
      <c r="V12" s="147">
        <v>2111742.6394857154</v>
      </c>
      <c r="AE12" s="93"/>
      <c r="AF12" s="93">
        <v>965985</v>
      </c>
      <c r="AG12" s="93"/>
      <c r="AH12" s="93">
        <v>903645</v>
      </c>
      <c r="AI12" s="92">
        <v>0.51667174788594539</v>
      </c>
      <c r="AJ12" s="89">
        <v>0.3100030487315672</v>
      </c>
    </row>
    <row r="13" spans="1:36" ht="13">
      <c r="B13" s="89">
        <v>1924</v>
      </c>
      <c r="C13" s="342">
        <v>0.70876913761785787</v>
      </c>
      <c r="D13" s="89">
        <v>91735515756.470474</v>
      </c>
      <c r="E13" s="149">
        <v>2476896522.631485</v>
      </c>
      <c r="F13" s="89">
        <v>2.7000409843521041E-2</v>
      </c>
      <c r="G13" s="89">
        <v>3014.025853245847</v>
      </c>
      <c r="I13" s="89">
        <v>1924</v>
      </c>
      <c r="J13" s="148">
        <v>70358.796773122798</v>
      </c>
      <c r="K13" s="148">
        <v>751431.27512160898</v>
      </c>
      <c r="L13" s="149">
        <v>821790.07189473184</v>
      </c>
      <c r="P13" s="149">
        <v>17709.317790633133</v>
      </c>
      <c r="R13" s="146">
        <v>165742.0897961341</v>
      </c>
      <c r="S13" s="146">
        <v>2071159.3551268037</v>
      </c>
      <c r="T13" s="146">
        <v>50830.112502644915</v>
      </c>
      <c r="U13" s="146">
        <v>65466.460465527271</v>
      </c>
      <c r="V13" s="147">
        <v>2136625.8155923309</v>
      </c>
    </row>
    <row r="14" spans="1:36" ht="13">
      <c r="B14" s="89">
        <v>1925</v>
      </c>
      <c r="C14" s="342">
        <v>0.76865789773555449</v>
      </c>
      <c r="D14" s="89">
        <v>93684810615.225357</v>
      </c>
      <c r="E14" s="149">
        <v>2743265456.7831521</v>
      </c>
      <c r="F14" s="89">
        <v>2.9281859447312854E-2</v>
      </c>
      <c r="G14" s="89">
        <v>3296.4220199118668</v>
      </c>
      <c r="I14" s="89">
        <v>1925</v>
      </c>
      <c r="J14" s="148">
        <v>71909.197938228783</v>
      </c>
      <c r="K14" s="148">
        <v>760285.66067289526</v>
      </c>
      <c r="L14" s="149">
        <v>832194.8586111241</v>
      </c>
      <c r="P14" s="149">
        <v>18087.119131544063</v>
      </c>
      <c r="R14" s="146">
        <v>169394.32293416848</v>
      </c>
      <c r="S14" s="146">
        <v>2095437.3846213643</v>
      </c>
      <c r="T14" s="146">
        <v>51914.489548826707</v>
      </c>
      <c r="U14" s="146">
        <v>66365.063054884624</v>
      </c>
      <c r="V14" s="147">
        <v>2161802.4476762488</v>
      </c>
    </row>
    <row r="15" spans="1:36" ht="13">
      <c r="B15" s="89">
        <v>1926</v>
      </c>
      <c r="C15" s="342">
        <v>0.91939977035009346</v>
      </c>
      <c r="D15" s="89">
        <v>95012960614.255051</v>
      </c>
      <c r="E15" s="149">
        <v>3327766150.1012721</v>
      </c>
      <c r="F15" s="89">
        <v>3.5024339085819395E-2</v>
      </c>
      <c r="G15" s="89">
        <v>3948.4479884993475</v>
      </c>
      <c r="I15" s="90">
        <v>1926</v>
      </c>
      <c r="J15" s="148">
        <v>73559.122360769616</v>
      </c>
      <c r="K15" s="148">
        <v>769244.47028982709</v>
      </c>
      <c r="L15" s="150">
        <v>842803.59265059675</v>
      </c>
      <c r="M15" s="143">
        <v>0.70751286793098711</v>
      </c>
      <c r="N15" s="142">
        <v>0.58235278597896922</v>
      </c>
      <c r="P15" s="149">
        <v>18472.980293033055</v>
      </c>
      <c r="R15" s="146">
        <v>173281</v>
      </c>
      <c r="S15" s="146">
        <v>2120000</v>
      </c>
      <c r="T15" s="146">
        <v>53022</v>
      </c>
      <c r="U15" s="146">
        <v>67276</v>
      </c>
      <c r="V15" s="147">
        <v>2187276</v>
      </c>
      <c r="W15" s="89">
        <v>1926</v>
      </c>
      <c r="X15" s="89">
        <v>1919000</v>
      </c>
      <c r="Y15" s="89">
        <v>2120000</v>
      </c>
      <c r="Z15" s="89">
        <v>173281</v>
      </c>
      <c r="AA15" s="89">
        <v>67276</v>
      </c>
      <c r="AB15" s="89">
        <v>14266</v>
      </c>
    </row>
    <row r="16" spans="1:36" ht="13">
      <c r="B16" s="89">
        <v>1927</v>
      </c>
      <c r="C16" s="342">
        <v>0.97147294629530667</v>
      </c>
      <c r="D16" s="89">
        <v>100126381138.88527</v>
      </c>
      <c r="E16" s="149">
        <v>3705482687.1848831</v>
      </c>
      <c r="F16" s="89">
        <v>3.7008055669614279E-2</v>
      </c>
      <c r="G16" s="89">
        <v>4336.7056808152884</v>
      </c>
      <c r="I16" s="89">
        <v>1927</v>
      </c>
      <c r="J16" s="148">
        <v>75255.708442329444</v>
      </c>
      <c r="K16" s="148">
        <v>779190.72161567328</v>
      </c>
      <c r="L16" s="149">
        <v>854446.4300580027</v>
      </c>
      <c r="P16" s="149">
        <v>18888.448664688967</v>
      </c>
      <c r="R16" s="146">
        <v>177277.59652485955</v>
      </c>
      <c r="S16" s="146">
        <v>2147288.3930439218</v>
      </c>
      <c r="T16" s="146">
        <v>53477.699342516062</v>
      </c>
      <c r="U16" s="146">
        <v>68268.85908752949</v>
      </c>
      <c r="V16" s="147">
        <v>2215557.2521314514</v>
      </c>
      <c r="Y16" s="89">
        <v>1917970</v>
      </c>
      <c r="AA16" s="89">
        <v>241778</v>
      </c>
    </row>
    <row r="17" spans="2:34" ht="12.75" customHeight="1">
      <c r="B17" s="89">
        <v>1928</v>
      </c>
      <c r="C17" s="342">
        <v>0.95183327339575896</v>
      </c>
      <c r="D17" s="89">
        <v>99813279822.457977</v>
      </c>
      <c r="E17" s="149">
        <v>3619218197.5070868</v>
      </c>
      <c r="F17" s="89">
        <v>3.6259886499519306E-2</v>
      </c>
      <c r="G17" s="89">
        <v>4177.7895804813406</v>
      </c>
      <c r="I17" s="89">
        <v>1928</v>
      </c>
      <c r="J17" s="148">
        <v>77034.12220795633</v>
      </c>
      <c r="K17" s="148">
        <v>789265.65852204908</v>
      </c>
      <c r="L17" s="149">
        <v>866299.78073000535</v>
      </c>
      <c r="P17" s="149">
        <v>19050.788034120655</v>
      </c>
      <c r="R17" s="146">
        <v>181466.95205047607</v>
      </c>
      <c r="S17" s="146">
        <v>2174928.039104315</v>
      </c>
      <c r="T17" s="146">
        <v>53937.315208187974</v>
      </c>
      <c r="U17" s="146">
        <v>69276.370787694847</v>
      </c>
      <c r="V17" s="147">
        <v>2244204.40989201</v>
      </c>
    </row>
    <row r="18" spans="2:34" ht="12.75" customHeight="1">
      <c r="B18" s="89">
        <v>1929</v>
      </c>
      <c r="C18" s="342">
        <v>0.98261284768503632</v>
      </c>
      <c r="D18" s="89">
        <v>103407124575.62712</v>
      </c>
      <c r="E18" s="149">
        <v>3870779729.6806903</v>
      </c>
      <c r="F18" s="89">
        <v>3.7432427848332478E-2</v>
      </c>
      <c r="G18" s="89">
        <v>4406.7783548354391</v>
      </c>
      <c r="I18" s="89">
        <v>1929</v>
      </c>
      <c r="J18" s="148">
        <v>78898.559547478042</v>
      </c>
      <c r="K18" s="148">
        <v>799470.94715425756</v>
      </c>
      <c r="L18" s="149">
        <v>878369.50670173555</v>
      </c>
      <c r="P18" s="149">
        <v>19214.52265505652</v>
      </c>
      <c r="R18" s="146">
        <v>185858.95070762647</v>
      </c>
      <c r="S18" s="146">
        <v>2202923.4594690907</v>
      </c>
      <c r="T18" s="146">
        <v>54400.881257704263</v>
      </c>
      <c r="U18" s="146">
        <v>70298.751343727097</v>
      </c>
      <c r="V18" s="147">
        <v>2273222.2108128178</v>
      </c>
    </row>
    <row r="19" spans="2:34" ht="12.75" customHeight="1">
      <c r="B19" s="89">
        <v>1930</v>
      </c>
      <c r="C19" s="342">
        <v>0.98879528772619774</v>
      </c>
      <c r="D19" s="89">
        <v>114675453198.69156</v>
      </c>
      <c r="E19" s="149">
        <v>4319588846.1946678</v>
      </c>
      <c r="F19" s="89">
        <v>3.7667946589322522E-2</v>
      </c>
      <c r="G19" s="89">
        <v>4849.8647724461034</v>
      </c>
      <c r="I19" s="89">
        <v>1930</v>
      </c>
      <c r="J19" s="148">
        <v>80853.433659522008</v>
      </c>
      <c r="K19" s="148">
        <v>809808.27524747036</v>
      </c>
      <c r="L19" s="149">
        <v>890661.70890699234</v>
      </c>
      <c r="P19" s="149">
        <v>19379.664519242837</v>
      </c>
      <c r="R19" s="146">
        <v>190463.98853485519</v>
      </c>
      <c r="S19" s="146">
        <v>2231279.2336236509</v>
      </c>
      <c r="T19" s="146">
        <v>54868.431441051369</v>
      </c>
      <c r="U19" s="146">
        <v>71336.220190174499</v>
      </c>
      <c r="V19" s="147">
        <v>2302615.4538138253</v>
      </c>
    </row>
    <row r="20" spans="2:34" ht="12.75" customHeight="1">
      <c r="B20" s="89">
        <v>1931</v>
      </c>
      <c r="C20" s="342">
        <v>0.95892173129433544</v>
      </c>
      <c r="D20" s="89">
        <v>113868864215.92949</v>
      </c>
      <c r="E20" s="149">
        <v>4159620477.3499269</v>
      </c>
      <c r="F20" s="89">
        <v>3.6529919798462554E-2</v>
      </c>
      <c r="G20" s="89">
        <v>4605.5137006487421</v>
      </c>
      <c r="I20" s="90">
        <v>1931</v>
      </c>
      <c r="J20" s="148">
        <v>82903.386310107744</v>
      </c>
      <c r="K20" s="148">
        <v>820279.35240674682</v>
      </c>
      <c r="L20" s="150">
        <v>903182.7387168546</v>
      </c>
      <c r="M20" s="143">
        <v>0.70715077058464859</v>
      </c>
      <c r="N20" s="142">
        <v>0.58275404745181436</v>
      </c>
      <c r="P20" s="149">
        <v>19546.225721491493</v>
      </c>
      <c r="R20" s="146">
        <v>195293</v>
      </c>
      <c r="S20" s="146">
        <v>2260000</v>
      </c>
      <c r="T20" s="146">
        <v>55340</v>
      </c>
      <c r="U20" s="146">
        <v>72389</v>
      </c>
      <c r="V20" s="147">
        <v>2332389</v>
      </c>
      <c r="W20" s="89">
        <v>1931</v>
      </c>
      <c r="X20" s="89">
        <v>2431000</v>
      </c>
      <c r="Y20" s="89">
        <v>2260000</v>
      </c>
      <c r="Z20" s="89">
        <v>195393</v>
      </c>
      <c r="AA20" s="89">
        <v>72389</v>
      </c>
      <c r="AB20" s="89">
        <v>13596</v>
      </c>
    </row>
    <row r="21" spans="2:34" ht="12.75" customHeight="1">
      <c r="B21" s="89">
        <v>1932</v>
      </c>
      <c r="C21" s="342">
        <v>0.91059472722057677</v>
      </c>
      <c r="D21" s="89">
        <v>115306470861.24382</v>
      </c>
      <c r="E21" s="149">
        <v>3999856117.2352877</v>
      </c>
      <c r="F21" s="89">
        <v>3.4688912836891773E-2</v>
      </c>
      <c r="G21" s="89">
        <v>4365.5705712675435</v>
      </c>
      <c r="I21" s="89">
        <v>1932</v>
      </c>
      <c r="J21" s="148">
        <v>84317.781633946972</v>
      </c>
      <c r="K21" s="148">
        <v>831909.78860870504</v>
      </c>
      <c r="L21" s="149">
        <v>916227.57024265197</v>
      </c>
      <c r="O21" s="89">
        <v>0.11357035825145975</v>
      </c>
      <c r="P21" s="149">
        <v>19738.511758375527</v>
      </c>
      <c r="R21" s="146">
        <v>198624.84829079604</v>
      </c>
      <c r="S21" s="146">
        <v>2292076.4547232366</v>
      </c>
      <c r="T21" s="146">
        <v>56095.488947779464</v>
      </c>
      <c r="U21" s="146">
        <v>73382.62241945618</v>
      </c>
      <c r="V21" s="147">
        <v>2365459.0771426926</v>
      </c>
      <c r="Y21" s="89">
        <v>2142102</v>
      </c>
      <c r="AA21" s="89">
        <v>268590</v>
      </c>
    </row>
    <row r="22" spans="2:34" ht="12.75" customHeight="1">
      <c r="B22" s="89">
        <v>1933</v>
      </c>
      <c r="C22" s="342">
        <v>0.87403967813176153</v>
      </c>
      <c r="D22" s="89">
        <v>111173525499.01006</v>
      </c>
      <c r="E22" s="149">
        <v>3701673282.9657288</v>
      </c>
      <c r="F22" s="89">
        <v>3.3296356001579624E-2</v>
      </c>
      <c r="G22" s="89">
        <v>3982.4817238801943</v>
      </c>
      <c r="I22" s="89">
        <v>1933</v>
      </c>
      <c r="J22" s="148">
        <v>85783.948516089135</v>
      </c>
      <c r="K22" s="148">
        <v>843705.13382403785</v>
      </c>
      <c r="L22" s="149">
        <v>929489.08234012697</v>
      </c>
      <c r="P22" s="149">
        <v>20007.977507173808</v>
      </c>
      <c r="R22" s="146">
        <v>202078.65327583172</v>
      </c>
      <c r="S22" s="146">
        <v>2324608.1744675408</v>
      </c>
      <c r="T22" s="146">
        <v>56861.291656856665</v>
      </c>
      <c r="U22" s="146">
        <v>74389.883451304384</v>
      </c>
      <c r="V22" s="147">
        <v>2398998.0579188452</v>
      </c>
    </row>
    <row r="23" spans="2:34" ht="12.75" customHeight="1">
      <c r="B23" s="89">
        <v>1934</v>
      </c>
      <c r="C23" s="342">
        <v>0.85986638845358088</v>
      </c>
      <c r="D23" s="89">
        <v>110761383173.86339</v>
      </c>
      <c r="E23" s="149">
        <v>3628147222.1565962</v>
      </c>
      <c r="F23" s="89">
        <v>3.275642753992565E-2</v>
      </c>
      <c r="G23" s="89">
        <v>3847.5703348278348</v>
      </c>
      <c r="I23" s="89">
        <v>1934</v>
      </c>
      <c r="J23" s="148">
        <v>87303.267363688006</v>
      </c>
      <c r="K23" s="148">
        <v>855667.72638656478</v>
      </c>
      <c r="L23" s="149">
        <v>942970.99375025276</v>
      </c>
      <c r="P23" s="149">
        <v>20281.121942063615</v>
      </c>
      <c r="R23" s="146">
        <v>205657.66673849348</v>
      </c>
      <c r="S23" s="146">
        <v>2357601.6208646977</v>
      </c>
      <c r="T23" s="146">
        <v>57637.548928327924</v>
      </c>
      <c r="U23" s="146">
        <v>75410.970301211812</v>
      </c>
      <c r="V23" s="147">
        <v>2433012.5911659095</v>
      </c>
    </row>
    <row r="24" spans="2:34" ht="12.75" customHeight="1">
      <c r="B24" s="89">
        <v>1935</v>
      </c>
      <c r="C24" s="342">
        <v>0.83120420022728425</v>
      </c>
      <c r="D24" s="89">
        <v>108310614089.15253</v>
      </c>
      <c r="E24" s="149">
        <v>3429606591.4809785</v>
      </c>
      <c r="F24" s="89">
        <v>3.1664547563713417E-2</v>
      </c>
      <c r="G24" s="89">
        <v>3584.9154787672496</v>
      </c>
      <c r="I24" s="89">
        <v>1935</v>
      </c>
      <c r="J24" s="148">
        <v>88877.17546480507</v>
      </c>
      <c r="K24" s="148">
        <v>867799.93778761744</v>
      </c>
      <c r="L24" s="149">
        <v>956677.11325242254</v>
      </c>
      <c r="P24" s="149">
        <v>20557.99528364338</v>
      </c>
      <c r="R24" s="146">
        <v>209365.27445480193</v>
      </c>
      <c r="S24" s="146">
        <v>2391063.3472572183</v>
      </c>
      <c r="T24" s="146">
        <v>58424.40348547374</v>
      </c>
      <c r="U24" s="146">
        <v>76446.072744459103</v>
      </c>
      <c r="V24" s="147">
        <v>2467509.4200016772</v>
      </c>
    </row>
    <row r="25" spans="2:34" ht="12.75" customHeight="1">
      <c r="B25" s="89">
        <v>1936</v>
      </c>
      <c r="C25" s="342">
        <v>0.82393063577034054</v>
      </c>
      <c r="D25" s="89">
        <v>109272855341.49394</v>
      </c>
      <c r="E25" s="149">
        <v>3429797667.8451481</v>
      </c>
      <c r="F25" s="89">
        <v>3.1387462669722685E-2</v>
      </c>
      <c r="G25" s="89">
        <v>3543.433375626973</v>
      </c>
      <c r="I25" s="90">
        <v>1936</v>
      </c>
      <c r="J25" s="148">
        <v>90507.168604335646</v>
      </c>
      <c r="K25" s="148">
        <v>877423.45242456452</v>
      </c>
      <c r="L25" s="150">
        <v>967930.62102890015</v>
      </c>
      <c r="M25" s="143">
        <v>0.707512867930987</v>
      </c>
      <c r="N25" s="142">
        <v>0.58355217779028423</v>
      </c>
      <c r="P25" s="149">
        <v>20775.175728421447</v>
      </c>
      <c r="R25" s="146">
        <v>213205</v>
      </c>
      <c r="S25" s="146">
        <v>2425000</v>
      </c>
      <c r="T25" s="146">
        <v>59222</v>
      </c>
      <c r="U25" s="146">
        <v>69873</v>
      </c>
      <c r="V25" s="147">
        <v>2494873</v>
      </c>
      <c r="W25" s="89">
        <v>1936</v>
      </c>
      <c r="X25" s="89">
        <v>2325000</v>
      </c>
      <c r="Y25" s="89">
        <v>2425000</v>
      </c>
      <c r="Z25" s="89">
        <v>213205</v>
      </c>
      <c r="AA25" s="89">
        <v>69873</v>
      </c>
      <c r="AB25" s="89">
        <v>11111</v>
      </c>
      <c r="AE25" s="89">
        <v>283341</v>
      </c>
    </row>
    <row r="26" spans="2:34" ht="12.75" customHeight="1">
      <c r="B26" s="89">
        <v>1937</v>
      </c>
      <c r="C26" s="342">
        <v>1</v>
      </c>
      <c r="D26" s="89">
        <v>112881075314.25209</v>
      </c>
      <c r="E26" s="149">
        <v>4300180602.2562065</v>
      </c>
      <c r="F26" s="89">
        <v>3.8094787724911726E-2</v>
      </c>
      <c r="G26" s="89">
        <v>4366.9949200996807</v>
      </c>
      <c r="I26" s="89">
        <v>1937</v>
      </c>
      <c r="J26" s="148">
        <v>91642.329730837373</v>
      </c>
      <c r="K26" s="148">
        <v>893057.83157781174</v>
      </c>
      <c r="L26" s="149">
        <v>984700.16130864911</v>
      </c>
      <c r="P26" s="149">
        <v>21198.943153299253</v>
      </c>
      <c r="R26" s="146">
        <v>215879.06473661587</v>
      </c>
      <c r="S26" s="146">
        <v>2467915.882417188</v>
      </c>
      <c r="T26" s="146">
        <v>60303.54668415487</v>
      </c>
      <c r="U26" s="146">
        <v>71412.038765298872</v>
      </c>
      <c r="V26" s="147">
        <v>2539327.9211824867</v>
      </c>
    </row>
    <row r="27" spans="2:34" ht="12.75" customHeight="1">
      <c r="B27" s="89">
        <v>1938</v>
      </c>
      <c r="C27" s="342">
        <v>1.1618060376452524</v>
      </c>
      <c r="D27" s="89">
        <v>119788621734.89587</v>
      </c>
      <c r="E27" s="149">
        <v>5301695187.0771475</v>
      </c>
      <c r="F27" s="89">
        <v>4.4258754381616694E-2</v>
      </c>
      <c r="G27" s="89">
        <v>5292.1368785777368</v>
      </c>
      <c r="I27" s="89">
        <v>1938</v>
      </c>
      <c r="J27" s="148">
        <v>92834.89433487918</v>
      </c>
      <c r="K27" s="148">
        <v>908971.23969353223</v>
      </c>
      <c r="L27" s="149">
        <v>1001806.1340284115</v>
      </c>
      <c r="P27" s="149">
        <v>21586.101239688556</v>
      </c>
      <c r="R27" s="146">
        <v>218688.35310930014</v>
      </c>
      <c r="S27" s="146">
        <v>2511591.2588400031</v>
      </c>
      <c r="T27" s="146">
        <v>61404.845204282967</v>
      </c>
      <c r="U27" s="146">
        <v>72984.976752344228</v>
      </c>
      <c r="V27" s="147">
        <v>2584576.2355923471</v>
      </c>
      <c r="W27" s="89">
        <v>1946</v>
      </c>
      <c r="X27" s="89">
        <v>2903949</v>
      </c>
      <c r="Y27" s="89">
        <v>2903949</v>
      </c>
      <c r="Z27" s="89">
        <v>239549</v>
      </c>
      <c r="AA27" s="89">
        <v>86882</v>
      </c>
      <c r="AB27" s="89">
        <v>572</v>
      </c>
    </row>
    <row r="28" spans="2:34" ht="12.75" customHeight="1">
      <c r="B28" s="89">
        <v>1939</v>
      </c>
      <c r="C28" s="342">
        <v>1.2198963395275151</v>
      </c>
      <c r="D28" s="89">
        <v>114222243547.42154</v>
      </c>
      <c r="E28" s="149">
        <v>5308100933.1866589</v>
      </c>
      <c r="F28" s="89">
        <v>4.6471692100697529E-2</v>
      </c>
      <c r="G28" s="89">
        <v>5207.8228027365749</v>
      </c>
      <c r="I28" s="89">
        <v>1939</v>
      </c>
      <c r="J28" s="148">
        <v>94086.622052954903</v>
      </c>
      <c r="K28" s="148">
        <v>925168.66643293411</v>
      </c>
      <c r="L28" s="149">
        <v>1019255.288485889</v>
      </c>
      <c r="P28" s="149">
        <v>21980.33007029767</v>
      </c>
      <c r="R28" s="146">
        <v>221637.01024052707</v>
      </c>
      <c r="S28" s="146">
        <v>2556039.5702397614</v>
      </c>
      <c r="T28" s="146">
        <v>62526.256279926063</v>
      </c>
      <c r="U28" s="146">
        <v>74592.560633189394</v>
      </c>
      <c r="V28" s="147">
        <v>2630632.1308729509</v>
      </c>
      <c r="W28" s="91" t="s">
        <v>663</v>
      </c>
    </row>
    <row r="29" spans="2:34" ht="12.75" customHeight="1">
      <c r="B29" s="89">
        <v>1940</v>
      </c>
      <c r="C29" s="342">
        <v>1.4174033659272078</v>
      </c>
      <c r="D29" s="89">
        <v>109849844747.09509</v>
      </c>
      <c r="E29" s="149">
        <v>5931417102.9748983</v>
      </c>
      <c r="F29" s="89">
        <v>5.3995680345572367E-2</v>
      </c>
      <c r="G29" s="89">
        <v>5721.2474741643828</v>
      </c>
      <c r="I29" s="89">
        <v>1940</v>
      </c>
      <c r="J29" s="148">
        <v>95079.739685425462</v>
      </c>
      <c r="K29" s="148">
        <v>941655.19089738629</v>
      </c>
      <c r="L29" s="149">
        <v>1036734.9305828117</v>
      </c>
      <c r="P29" s="149">
        <v>22381.758780477794</v>
      </c>
      <c r="R29" s="146">
        <v>223976.46741387568</v>
      </c>
      <c r="S29" s="146">
        <v>2601274.4954562928</v>
      </c>
      <c r="T29" s="146">
        <v>63668.147218296457</v>
      </c>
      <c r="U29" s="146">
        <v>76235.553526258023</v>
      </c>
      <c r="V29" s="147">
        <v>2677510.0489825509</v>
      </c>
      <c r="W29" s="89">
        <v>1946</v>
      </c>
      <c r="X29" s="89" t="s">
        <v>133</v>
      </c>
      <c r="Y29" s="89" t="s">
        <v>132</v>
      </c>
      <c r="Z29" s="89" t="s">
        <v>131</v>
      </c>
      <c r="AA29" s="91" t="s">
        <v>144</v>
      </c>
      <c r="AB29" s="91" t="s">
        <v>143</v>
      </c>
      <c r="AD29" s="91"/>
      <c r="AH29" s="91"/>
    </row>
    <row r="30" spans="2:34" ht="12.75" customHeight="1">
      <c r="B30" s="89">
        <v>1941</v>
      </c>
      <c r="C30" s="342">
        <v>1.9276685776610027</v>
      </c>
      <c r="D30" s="89">
        <v>98204101925.18425</v>
      </c>
      <c r="E30" s="149">
        <v>7211532322.7997084</v>
      </c>
      <c r="F30" s="89">
        <v>7.3434125269978417E-2</v>
      </c>
      <c r="G30" s="89">
        <v>6838.4796755579782</v>
      </c>
      <c r="I30" s="89">
        <v>1941</v>
      </c>
      <c r="J30" s="148">
        <v>96116.002722663485</v>
      </c>
      <c r="K30" s="148">
        <v>958435.98323630495</v>
      </c>
      <c r="L30" s="149">
        <v>1054551.9859589685</v>
      </c>
      <c r="P30" s="149">
        <v>22790.518864043097</v>
      </c>
      <c r="R30" s="146">
        <v>226417.56091244912</v>
      </c>
      <c r="S30" s="146">
        <v>2647309.9554075636</v>
      </c>
      <c r="T30" s="146">
        <v>64830.892034584875</v>
      </c>
      <c r="U30" s="146">
        <v>77914.735358595659</v>
      </c>
      <c r="V30" s="147">
        <v>2725224.6907661594</v>
      </c>
      <c r="X30" s="89" t="s">
        <v>130</v>
      </c>
      <c r="Y30" s="89">
        <v>2542</v>
      </c>
      <c r="Z30" s="89">
        <v>2444</v>
      </c>
      <c r="AA30" s="89">
        <v>43569</v>
      </c>
      <c r="AB30" s="89">
        <v>42280</v>
      </c>
      <c r="AC30" s="89">
        <v>41027</v>
      </c>
      <c r="AD30" s="89">
        <v>39836</v>
      </c>
    </row>
    <row r="31" spans="2:34" ht="12.75" customHeight="1">
      <c r="B31" s="89">
        <v>1942</v>
      </c>
      <c r="C31" s="342">
        <v>2.6930663952616949</v>
      </c>
      <c r="D31" s="89">
        <v>99574142977.350082</v>
      </c>
      <c r="E31" s="149">
        <v>10215489830.289696</v>
      </c>
      <c r="F31" s="89">
        <v>0.10259179265658748</v>
      </c>
      <c r="G31" s="89">
        <v>9523.0431485034187</v>
      </c>
      <c r="I31" s="89">
        <v>1942</v>
      </c>
      <c r="J31" s="148">
        <v>97196.446455618381</v>
      </c>
      <c r="K31" s="148">
        <v>975516.30628404522</v>
      </c>
      <c r="L31" s="149">
        <v>1072712.7527396637</v>
      </c>
      <c r="P31" s="149">
        <v>23206.744216344927</v>
      </c>
      <c r="R31" s="146">
        <v>228962.72953982803</v>
      </c>
      <c r="S31" s="146">
        <v>2694160.1173737994</v>
      </c>
      <c r="T31" s="146">
        <v>66014.871574465447</v>
      </c>
      <c r="U31" s="146">
        <v>79630.90323610029</v>
      </c>
      <c r="V31" s="147">
        <v>2773791.0206098999</v>
      </c>
      <c r="X31" s="89" t="s">
        <v>129</v>
      </c>
      <c r="Y31" s="89">
        <v>9913</v>
      </c>
      <c r="Z31" s="89">
        <v>9478</v>
      </c>
      <c r="AA31" s="89">
        <v>182207</v>
      </c>
      <c r="AB31" s="89">
        <v>182379</v>
      </c>
      <c r="AC31" s="89">
        <v>172294</v>
      </c>
      <c r="AD31" s="89">
        <v>172901</v>
      </c>
    </row>
    <row r="32" spans="2:34" ht="12.75" customHeight="1">
      <c r="B32" s="89">
        <v>1943</v>
      </c>
      <c r="C32" s="342">
        <v>3.5860305157958354</v>
      </c>
      <c r="D32" s="89">
        <v>73332305261.093307</v>
      </c>
      <c r="E32" s="149">
        <v>10017858116.121279</v>
      </c>
      <c r="F32" s="89">
        <v>0.13660907127429806</v>
      </c>
      <c r="G32" s="89">
        <v>9180.3894478593138</v>
      </c>
      <c r="I32" s="89">
        <v>1943</v>
      </c>
      <c r="J32" s="148">
        <v>98322.136521527689</v>
      </c>
      <c r="K32" s="148">
        <v>992901.5172263257</v>
      </c>
      <c r="L32" s="149">
        <v>1091223.6537478534</v>
      </c>
      <c r="P32" s="149">
        <v>23630.57117813277</v>
      </c>
      <c r="R32" s="146">
        <v>231614.48358542632</v>
      </c>
      <c r="S32" s="146">
        <v>2741839.3993574246</v>
      </c>
      <c r="T32" s="146">
        <v>67220.473638838026</v>
      </c>
      <c r="U32" s="146">
        <v>81384.871821907698</v>
      </c>
      <c r="V32" s="147">
        <v>2823224.2711793324</v>
      </c>
      <c r="X32" s="89" t="s">
        <v>128</v>
      </c>
      <c r="Y32" s="89">
        <v>11465</v>
      </c>
      <c r="Z32" s="89">
        <v>11089</v>
      </c>
      <c r="AA32" s="89">
        <v>234365</v>
      </c>
      <c r="AB32" s="89">
        <v>226006</v>
      </c>
      <c r="AC32" s="89">
        <v>222900</v>
      </c>
      <c r="AD32" s="89">
        <v>214917</v>
      </c>
    </row>
    <row r="33" spans="2:30" ht="13">
      <c r="B33" s="89">
        <v>1944</v>
      </c>
      <c r="C33" s="342">
        <v>4.4506465690114325</v>
      </c>
      <c r="D33" s="89">
        <v>94069340639.233871</v>
      </c>
      <c r="E33" s="149">
        <v>15949121469.070972</v>
      </c>
      <c r="F33" s="89">
        <v>0.16954643628509722</v>
      </c>
      <c r="G33" s="89">
        <v>14367.396938552851</v>
      </c>
      <c r="I33" s="89">
        <v>1944</v>
      </c>
      <c r="J33" s="148">
        <v>99494.169727503235</v>
      </c>
      <c r="K33" s="148">
        <v>1010597.0692967204</v>
      </c>
      <c r="L33" s="149">
        <v>1110091.2390242238</v>
      </c>
      <c r="P33" s="149">
        <v>24062.138580216266</v>
      </c>
      <c r="R33" s="146">
        <v>234375.40676458814</v>
      </c>
      <c r="S33" s="146">
        <v>2790362.4745201613</v>
      </c>
      <c r="T33" s="146">
        <v>68448.093110848509</v>
      </c>
      <c r="U33" s="146">
        <v>83177.473723111238</v>
      </c>
      <c r="V33" s="147">
        <v>2873539.9482432725</v>
      </c>
      <c r="X33" s="89" t="s">
        <v>127</v>
      </c>
      <c r="Y33" s="89">
        <v>11656</v>
      </c>
      <c r="Z33" s="89">
        <v>11478</v>
      </c>
      <c r="AA33" s="89">
        <v>211827</v>
      </c>
      <c r="AB33" s="89">
        <v>185421</v>
      </c>
      <c r="AC33" s="89">
        <v>200171</v>
      </c>
      <c r="AD33" s="89">
        <v>173943</v>
      </c>
    </row>
    <row r="34" spans="2:30" ht="13">
      <c r="B34" s="89">
        <v>1945</v>
      </c>
      <c r="C34" s="342">
        <v>5.1735222856343084</v>
      </c>
      <c r="D34" s="89">
        <v>110197537169.56459</v>
      </c>
      <c r="E34" s="149">
        <v>21718197120.351555</v>
      </c>
      <c r="F34" s="89">
        <v>0.19708423326133911</v>
      </c>
      <c r="G34" s="89">
        <v>19231.178970373836</v>
      </c>
      <c r="I34" s="89">
        <v>1945</v>
      </c>
      <c r="J34" s="148">
        <v>100713.67489711683</v>
      </c>
      <c r="K34" s="148">
        <v>1028608.5135037627</v>
      </c>
      <c r="L34" s="149">
        <v>1129322.1884008795</v>
      </c>
      <c r="P34" s="149">
        <v>24501.587788942918</v>
      </c>
      <c r="R34" s="146">
        <v>237248.15821286416</v>
      </c>
      <c r="S34" s="146">
        <v>2839744.2756986525</v>
      </c>
      <c r="T34" s="146">
        <v>69698.132085229008</v>
      </c>
      <c r="U34" s="146">
        <v>85009.559885999566</v>
      </c>
      <c r="V34" s="147">
        <v>2924753.8355846521</v>
      </c>
      <c r="X34" s="89" t="s">
        <v>126</v>
      </c>
      <c r="Y34" s="89">
        <v>11139</v>
      </c>
      <c r="Z34" s="89">
        <v>11498</v>
      </c>
      <c r="AA34" s="89">
        <v>148424</v>
      </c>
      <c r="AB34" s="89">
        <v>142993</v>
      </c>
      <c r="AC34" s="89">
        <v>137285</v>
      </c>
      <c r="AD34" s="89">
        <v>131495</v>
      </c>
    </row>
    <row r="35" spans="2:30" ht="13">
      <c r="B35" s="89">
        <v>1946</v>
      </c>
      <c r="C35" s="342">
        <v>8.135895320422172</v>
      </c>
      <c r="D35" s="89">
        <v>129903061705.71437</v>
      </c>
      <c r="E35" s="149">
        <v>40261532083.736526</v>
      </c>
      <c r="F35" s="89">
        <v>0.30993520518358531</v>
      </c>
      <c r="G35" s="89">
        <v>35051.727250561176</v>
      </c>
      <c r="I35" s="144">
        <v>1946</v>
      </c>
      <c r="J35" s="151">
        <v>101690.4</v>
      </c>
      <c r="K35" s="151">
        <v>1046941.5003892152</v>
      </c>
      <c r="L35" s="151">
        <v>1148631.9003892152</v>
      </c>
      <c r="M35" s="145">
        <v>0.707512867930987</v>
      </c>
      <c r="N35" s="142">
        <v>0.58330572666026337</v>
      </c>
      <c r="O35" s="89">
        <v>0.11025243396913711</v>
      </c>
      <c r="P35" s="149">
        <v>24949.062752506426</v>
      </c>
      <c r="R35" s="146">
        <v>239549</v>
      </c>
      <c r="S35" s="146">
        <v>2890000</v>
      </c>
      <c r="T35" s="146">
        <v>70971</v>
      </c>
      <c r="U35" s="146">
        <v>86882</v>
      </c>
      <c r="V35" s="147">
        <v>2976882</v>
      </c>
      <c r="X35" s="89" t="s">
        <v>125</v>
      </c>
      <c r="Y35" s="89">
        <v>9274</v>
      </c>
      <c r="Z35" s="89">
        <v>10866</v>
      </c>
      <c r="AA35" s="89">
        <v>124353</v>
      </c>
      <c r="AB35" s="89">
        <v>134822</v>
      </c>
      <c r="AC35" s="89">
        <v>115079</v>
      </c>
      <c r="AD35" s="89">
        <v>123956</v>
      </c>
    </row>
    <row r="36" spans="2:30" ht="13">
      <c r="B36" s="89">
        <v>1947</v>
      </c>
      <c r="C36" s="342">
        <v>10.956528018617314</v>
      </c>
      <c r="D36" s="89">
        <v>137835586621.17822</v>
      </c>
      <c r="E36" s="149">
        <v>57530728109.163475</v>
      </c>
      <c r="F36" s="89">
        <v>0.41738660907127428</v>
      </c>
      <c r="G36" s="89">
        <v>49294.46394421177</v>
      </c>
      <c r="I36" s="89">
        <v>1947</v>
      </c>
      <c r="J36" s="148">
        <v>102136.80403851318</v>
      </c>
      <c r="K36" s="148">
        <v>1064946.1400882951</v>
      </c>
      <c r="L36" s="149">
        <v>1167082.9441268083</v>
      </c>
      <c r="O36" s="89">
        <v>0.1092689116568154</v>
      </c>
      <c r="P36" s="149">
        <v>25389.079079455078</v>
      </c>
      <c r="R36" s="146">
        <v>240531.98712367122</v>
      </c>
      <c r="S36" s="146">
        <v>2947557.764030782</v>
      </c>
      <c r="T36" s="146">
        <v>69527.978811542343</v>
      </c>
      <c r="U36" s="146">
        <v>86808.420218343643</v>
      </c>
      <c r="V36" s="147">
        <v>3034366.1842491259</v>
      </c>
      <c r="X36" s="89" t="s">
        <v>124</v>
      </c>
      <c r="Y36" s="89">
        <v>7627</v>
      </c>
      <c r="Z36" s="89">
        <v>8523</v>
      </c>
      <c r="AA36" s="89">
        <v>123699</v>
      </c>
      <c r="AB36" s="89">
        <v>126229</v>
      </c>
      <c r="AC36" s="89">
        <v>116072</v>
      </c>
      <c r="AD36" s="89">
        <v>117706</v>
      </c>
    </row>
    <row r="37" spans="2:30" ht="13">
      <c r="B37" s="89">
        <v>1948</v>
      </c>
      <c r="C37" s="342">
        <v>16.38518291011852</v>
      </c>
      <c r="D37" s="89">
        <v>149044599174.56445</v>
      </c>
      <c r="E37" s="149">
        <v>93032158016.088821</v>
      </c>
      <c r="F37" s="89">
        <v>0.62419006479481642</v>
      </c>
      <c r="G37" s="89">
        <v>78452.169143729407</v>
      </c>
      <c r="I37" s="89">
        <v>1948</v>
      </c>
      <c r="J37" s="148">
        <v>102585.16771692944</v>
      </c>
      <c r="K37" s="148">
        <v>1083260.4122267931</v>
      </c>
      <c r="L37" s="149">
        <v>1185845.5799437226</v>
      </c>
      <c r="O37" s="89">
        <v>0.10743933929429333</v>
      </c>
      <c r="P37" s="149">
        <v>24821.297897282217</v>
      </c>
      <c r="R37" s="146">
        <v>241645.79741437413</v>
      </c>
      <c r="S37" s="146">
        <v>3006261.8589266934</v>
      </c>
      <c r="T37" s="146">
        <v>68114.297919125849</v>
      </c>
      <c r="U37" s="146">
        <v>86734.902750909663</v>
      </c>
      <c r="V37" s="147">
        <v>3092996.7616776032</v>
      </c>
      <c r="X37" s="89" t="s">
        <v>123</v>
      </c>
      <c r="Y37" s="89">
        <v>8748</v>
      </c>
      <c r="Z37" s="89">
        <v>9465</v>
      </c>
      <c r="AA37" s="89">
        <v>111883</v>
      </c>
      <c r="AB37" s="89">
        <v>110659</v>
      </c>
      <c r="AC37" s="89">
        <v>103135</v>
      </c>
      <c r="AD37" s="89">
        <v>101194</v>
      </c>
    </row>
    <row r="38" spans="2:30" ht="13">
      <c r="B38" s="89">
        <v>1949</v>
      </c>
      <c r="C38" s="342">
        <v>21.289398556226658</v>
      </c>
      <c r="D38" s="89">
        <v>150581206459.61755</v>
      </c>
      <c r="E38" s="149">
        <v>122123635044.46304</v>
      </c>
      <c r="F38" s="89">
        <v>0.8110151187904967</v>
      </c>
      <c r="G38" s="89">
        <v>101353.71141157093</v>
      </c>
      <c r="I38" s="89">
        <v>1949</v>
      </c>
      <c r="J38" s="148">
        <v>103035.49963774388</v>
      </c>
      <c r="K38" s="148">
        <v>1101889.6416681416</v>
      </c>
      <c r="L38" s="149">
        <v>1204925.1413058855</v>
      </c>
      <c r="P38" s="149">
        <v>24265.928841734065</v>
      </c>
      <c r="R38" s="146">
        <v>242890.78822490884</v>
      </c>
      <c r="S38" s="146">
        <v>3066135.1152211027</v>
      </c>
      <c r="T38" s="146">
        <v>66729.360759804214</v>
      </c>
      <c r="U38" s="146">
        <v>86661.447544924566</v>
      </c>
      <c r="V38" s="147">
        <v>3152796.5627660272</v>
      </c>
      <c r="X38" s="89" t="s">
        <v>122</v>
      </c>
      <c r="Y38" s="89">
        <v>8798</v>
      </c>
      <c r="Z38" s="89">
        <v>9385</v>
      </c>
      <c r="AA38" s="89">
        <v>99230</v>
      </c>
      <c r="AB38" s="89">
        <v>89121</v>
      </c>
      <c r="AC38" s="89">
        <v>90432</v>
      </c>
      <c r="AD38" s="89">
        <v>79736</v>
      </c>
    </row>
    <row r="39" spans="2:30" ht="13">
      <c r="B39" s="89">
        <v>1950</v>
      </c>
      <c r="C39" s="342">
        <v>21.757141666982637</v>
      </c>
      <c r="D39" s="89">
        <v>158420219070.96533</v>
      </c>
      <c r="E39" s="149">
        <v>131304015266.70181</v>
      </c>
      <c r="F39" s="89">
        <v>0.82883369330453549</v>
      </c>
      <c r="G39" s="89">
        <v>107245.86613829636</v>
      </c>
      <c r="I39" s="89">
        <v>1950</v>
      </c>
      <c r="J39" s="148">
        <v>103487.80844121512</v>
      </c>
      <c r="K39" s="148">
        <v>1120839.2448494155</v>
      </c>
      <c r="L39" s="149">
        <v>1224327.0532906307</v>
      </c>
      <c r="P39" s="149">
        <v>23722.712466320856</v>
      </c>
      <c r="R39" s="146">
        <v>244267.38917296461</v>
      </c>
      <c r="S39" s="146">
        <v>3127200.8181444216</v>
      </c>
      <c r="T39" s="146">
        <v>65372.582900275214</v>
      </c>
      <c r="U39" s="146">
        <v>86588.054547659543</v>
      </c>
      <c r="V39" s="147">
        <v>3213788.8726920811</v>
      </c>
      <c r="X39" s="89" t="s">
        <v>121</v>
      </c>
      <c r="Y39" s="89">
        <v>8311</v>
      </c>
      <c r="Z39" s="89">
        <v>8407</v>
      </c>
      <c r="AA39" s="89">
        <v>79636</v>
      </c>
      <c r="AB39" s="89">
        <v>80309</v>
      </c>
      <c r="AC39" s="89">
        <v>71325</v>
      </c>
      <c r="AD39" s="89">
        <v>71902</v>
      </c>
    </row>
    <row r="40" spans="2:30" ht="13">
      <c r="B40" s="89">
        <v>1951</v>
      </c>
      <c r="C40" s="342">
        <v>25.357346216437744</v>
      </c>
      <c r="D40" s="89">
        <v>160049418189.71667</v>
      </c>
      <c r="E40" s="149">
        <v>154604972538.5546</v>
      </c>
      <c r="F40" s="89">
        <v>0.96598272138228936</v>
      </c>
      <c r="G40" s="89">
        <v>124274.84685033331</v>
      </c>
      <c r="I40" s="89">
        <v>1951</v>
      </c>
      <c r="J40" s="148">
        <v>103942.10280553109</v>
      </c>
      <c r="K40" s="148">
        <v>1140114.7313561593</v>
      </c>
      <c r="L40" s="149">
        <v>1244056.8341616904</v>
      </c>
      <c r="P40" s="149">
        <v>23191.394252657428</v>
      </c>
      <c r="R40" s="146">
        <v>245776.10221958268</v>
      </c>
      <c r="S40" s="146">
        <v>3189482.7166799321</v>
      </c>
      <c r="T40" s="146">
        <v>64043.391790254194</v>
      </c>
      <c r="U40" s="146">
        <v>86514.72370643045</v>
      </c>
      <c r="V40" s="147">
        <v>3275997.4403863624</v>
      </c>
      <c r="X40" s="89" t="s">
        <v>120</v>
      </c>
      <c r="Y40" s="89">
        <v>6795</v>
      </c>
      <c r="Z40" s="89">
        <v>7080</v>
      </c>
      <c r="AA40" s="89">
        <v>74769</v>
      </c>
      <c r="AB40" s="89">
        <v>66401</v>
      </c>
      <c r="AC40" s="89">
        <v>67974</v>
      </c>
      <c r="AD40" s="89">
        <v>59321</v>
      </c>
    </row>
    <row r="41" spans="2:30" ht="13">
      <c r="B41" s="89">
        <v>1952</v>
      </c>
      <c r="C41" s="342">
        <v>26.859793784320583</v>
      </c>
      <c r="D41" s="89">
        <v>179832550345.98315</v>
      </c>
      <c r="E41" s="149">
        <v>184007928134.79376</v>
      </c>
      <c r="F41" s="89">
        <v>1.023218142548596</v>
      </c>
      <c r="G41" s="89">
        <v>145562.06216138942</v>
      </c>
      <c r="I41" s="89">
        <v>1952</v>
      </c>
      <c r="J41" s="148">
        <v>104398.39144697553</v>
      </c>
      <c r="K41" s="148">
        <v>1159721.7055242953</v>
      </c>
      <c r="L41" s="149">
        <v>1264120.0969712709</v>
      </c>
      <c r="P41" s="149">
        <v>22671.724537670805</v>
      </c>
      <c r="R41" s="146">
        <v>247417.501788166</v>
      </c>
      <c r="S41" s="146">
        <v>3253005.0327999741</v>
      </c>
      <c r="T41" s="146">
        <v>62741.226520862023</v>
      </c>
      <c r="U41" s="146">
        <v>86441.454968597769</v>
      </c>
      <c r="V41" s="147">
        <v>3339446.4877685718</v>
      </c>
      <c r="X41" s="89" t="s">
        <v>119</v>
      </c>
      <c r="Y41" s="89">
        <v>5384</v>
      </c>
      <c r="Z41" s="89">
        <v>6251</v>
      </c>
      <c r="AA41" s="89">
        <v>55374</v>
      </c>
      <c r="AB41" s="89">
        <v>55194</v>
      </c>
      <c r="AC41" s="89">
        <v>49990</v>
      </c>
      <c r="AD41" s="89">
        <v>48943</v>
      </c>
    </row>
    <row r="42" spans="2:30" ht="13">
      <c r="B42" s="89">
        <v>1953</v>
      </c>
      <c r="C42" s="342">
        <v>26.590487144794416</v>
      </c>
      <c r="D42" s="89">
        <v>186582089552.2388</v>
      </c>
      <c r="E42" s="149">
        <v>189000000000</v>
      </c>
      <c r="F42" s="89">
        <v>1.0129589632829374</v>
      </c>
      <c r="G42" s="89">
        <v>147136.3813931919</v>
      </c>
      <c r="I42" s="89">
        <v>1953</v>
      </c>
      <c r="J42" s="148">
        <v>104856.6831200952</v>
      </c>
      <c r="K42" s="148">
        <v>1179665.8680695805</v>
      </c>
      <c r="L42" s="149">
        <v>1284522.5511896757</v>
      </c>
      <c r="P42" s="149">
        <v>22163.458440964285</v>
      </c>
      <c r="R42" s="146">
        <v>249192.23492399909</v>
      </c>
      <c r="S42" s="146">
        <v>3317792.4708860805</v>
      </c>
      <c r="T42" s="146">
        <v>61465.537587925675</v>
      </c>
      <c r="U42" s="146">
        <v>86368.248281566543</v>
      </c>
      <c r="V42" s="147">
        <v>3404160.719167647</v>
      </c>
      <c r="X42" s="89" t="s">
        <v>118</v>
      </c>
      <c r="Y42" s="89">
        <v>4499</v>
      </c>
      <c r="Z42" s="89">
        <v>5212</v>
      </c>
      <c r="AA42" s="89">
        <v>40070</v>
      </c>
      <c r="AB42" s="89">
        <v>36453</v>
      </c>
      <c r="AC42" s="89">
        <v>35571</v>
      </c>
      <c r="AD42" s="89">
        <v>31241</v>
      </c>
    </row>
    <row r="43" spans="2:30" ht="13">
      <c r="B43" s="89">
        <v>1954</v>
      </c>
      <c r="C43" s="342">
        <v>25.711697057919547</v>
      </c>
      <c r="D43" s="89">
        <v>202999362559.2038</v>
      </c>
      <c r="E43" s="149">
        <v>198834148856.58514</v>
      </c>
      <c r="F43" s="89">
        <v>0.97948164146868255</v>
      </c>
      <c r="G43" s="89">
        <v>152331.81502062283</v>
      </c>
      <c r="I43" s="89">
        <v>1954</v>
      </c>
      <c r="J43" s="148">
        <v>105316.98661786792</v>
      </c>
      <c r="K43" s="148">
        <v>1199953.0177450867</v>
      </c>
      <c r="L43" s="149">
        <v>1305270.0043629545</v>
      </c>
      <c r="P43" s="149">
        <v>21666.355792387363</v>
      </c>
      <c r="R43" s="146">
        <v>251101.02149426477</v>
      </c>
      <c r="S43" s="146">
        <v>3383870.2273367266</v>
      </c>
      <c r="T43" s="146">
        <v>60215.786660091529</v>
      </c>
      <c r="U43" s="146">
        <v>86295.103592786356</v>
      </c>
      <c r="V43" s="147">
        <v>3470165.3309295131</v>
      </c>
      <c r="X43" s="89" t="s">
        <v>49</v>
      </c>
      <c r="Y43" s="89">
        <v>9915</v>
      </c>
      <c r="Z43" s="89">
        <v>12307</v>
      </c>
      <c r="AA43" s="89">
        <v>114642</v>
      </c>
      <c r="AB43" s="89">
        <v>108637</v>
      </c>
      <c r="AC43" s="89">
        <v>104727</v>
      </c>
      <c r="AD43" s="89">
        <v>96330</v>
      </c>
    </row>
    <row r="44" spans="2:30" ht="13">
      <c r="B44" s="89">
        <v>1955</v>
      </c>
      <c r="C44" s="342">
        <v>26.250310336971886</v>
      </c>
      <c r="D44" s="89">
        <v>220872165109.03174</v>
      </c>
      <c r="E44" s="149">
        <v>220872165109.03171</v>
      </c>
      <c r="F44" s="89">
        <v>0.99999999999999989</v>
      </c>
      <c r="G44" s="89">
        <v>166523.99977062014</v>
      </c>
      <c r="I44" s="89">
        <v>1955</v>
      </c>
      <c r="J44" s="148">
        <v>105779.3107718712</v>
      </c>
      <c r="K44" s="148">
        <v>1220589.0530271842</v>
      </c>
      <c r="L44" s="149">
        <v>1326368.3637990553</v>
      </c>
      <c r="O44" s="89">
        <v>9.5719632114931258E-2</v>
      </c>
      <c r="P44" s="149">
        <v>21180.181059857689</v>
      </c>
      <c r="R44" s="146">
        <v>253144.65442856809</v>
      </c>
      <c r="S44" s="146">
        <v>3451264.0003664279</v>
      </c>
      <c r="T44" s="146">
        <v>58991.44635165346</v>
      </c>
      <c r="U44" s="146">
        <v>86222.020849751323</v>
      </c>
      <c r="V44" s="147">
        <v>3537486.0212161792</v>
      </c>
      <c r="X44" s="89" t="s">
        <v>117</v>
      </c>
      <c r="Y44" s="89">
        <v>116066</v>
      </c>
      <c r="Z44" s="89">
        <v>123483</v>
      </c>
      <c r="AA44" s="89">
        <v>1644048</v>
      </c>
      <c r="AB44" s="89">
        <v>1586904</v>
      </c>
      <c r="AC44" s="89">
        <v>1644048</v>
      </c>
      <c r="AD44" s="89">
        <v>1586904</v>
      </c>
    </row>
    <row r="45" spans="2:30" ht="13">
      <c r="B45" s="89">
        <v>1956</v>
      </c>
      <c r="C45" s="342">
        <v>29.198509338100479</v>
      </c>
      <c r="D45" s="89">
        <v>218529005581.53586</v>
      </c>
      <c r="E45" s="149">
        <v>243072220031.29797</v>
      </c>
      <c r="F45" s="89">
        <v>1.1123110151187905</v>
      </c>
      <c r="G45" s="89">
        <v>180344.23282630221</v>
      </c>
      <c r="I45" s="89">
        <v>1956</v>
      </c>
      <c r="J45" s="151">
        <v>106243.66445245182</v>
      </c>
      <c r="K45" s="343">
        <v>1241579.9738305199</v>
      </c>
      <c r="L45" s="343">
        <v>1347823.6382829717</v>
      </c>
      <c r="M45" s="344">
        <v>0.69352185492715024</v>
      </c>
      <c r="N45" s="142">
        <v>0.58656120764323882</v>
      </c>
      <c r="P45" s="149">
        <v>20704.703277478904</v>
      </c>
      <c r="R45" s="146">
        <v>255324</v>
      </c>
      <c r="S45" s="146">
        <v>3520000</v>
      </c>
      <c r="T45" s="146">
        <v>57792</v>
      </c>
      <c r="U45" s="146">
        <v>86149</v>
      </c>
      <c r="V45" s="147">
        <v>3606149</v>
      </c>
      <c r="X45" s="89" t="s">
        <v>116</v>
      </c>
      <c r="Y45" s="89">
        <v>116066</v>
      </c>
      <c r="Z45" s="89">
        <v>123483</v>
      </c>
      <c r="AA45" s="89">
        <v>1644048</v>
      </c>
      <c r="AB45" s="89">
        <v>1586904</v>
      </c>
      <c r="AC45" s="89">
        <v>1527982</v>
      </c>
      <c r="AD45" s="89">
        <v>1463421</v>
      </c>
    </row>
    <row r="46" spans="2:30" ht="13">
      <c r="B46" s="89">
        <v>1957</v>
      </c>
      <c r="C46" s="342">
        <v>29.340249674693201</v>
      </c>
      <c r="D46" s="89">
        <v>217008942337.34192</v>
      </c>
      <c r="E46" s="149">
        <v>242553191489.36166</v>
      </c>
      <c r="F46" s="89">
        <v>1.1177105831533478</v>
      </c>
      <c r="G46" s="89" t="e">
        <v>#DIV/0!</v>
      </c>
      <c r="I46" s="89">
        <v>1957</v>
      </c>
      <c r="R46" s="146">
        <v>217467.5761796202</v>
      </c>
      <c r="S46" s="146">
        <v>3614678.4146703021</v>
      </c>
      <c r="T46" s="146"/>
      <c r="U46" s="146">
        <v>116016.07941303075</v>
      </c>
      <c r="V46" s="147">
        <v>3730694.4940833328</v>
      </c>
      <c r="X46" s="91" t="s">
        <v>51</v>
      </c>
      <c r="Y46" s="89">
        <v>0.59751348370754576</v>
      </c>
      <c r="Z46" s="89">
        <v>0.62758436383955685</v>
      </c>
      <c r="AA46" s="89">
        <v>0.50099267174681028</v>
      </c>
      <c r="AB46" s="89">
        <v>0.50905725866214968</v>
      </c>
      <c r="AC46" s="89">
        <v>0.49366092008937279</v>
      </c>
      <c r="AD46" s="89">
        <v>0.46022254654345823</v>
      </c>
    </row>
    <row r="47" spans="2:30" ht="13">
      <c r="B47" s="89">
        <v>1958</v>
      </c>
      <c r="C47" s="342">
        <v>30.459998333775694</v>
      </c>
      <c r="D47" s="89">
        <v>227210350174.97165</v>
      </c>
      <c r="E47" s="149">
        <v>263647431169.55405</v>
      </c>
      <c r="F47" s="89">
        <v>1.1603671706263499</v>
      </c>
      <c r="G47" s="89" t="e">
        <v>#DIV/0!</v>
      </c>
      <c r="I47" s="89">
        <v>1958</v>
      </c>
      <c r="R47" s="146">
        <v>185626.03443277374</v>
      </c>
      <c r="S47" s="146">
        <v>3711903.4208759684</v>
      </c>
      <c r="T47" s="146"/>
      <c r="U47" s="146">
        <v>146559.44615019736</v>
      </c>
      <c r="V47" s="147">
        <v>3858462.8670261656</v>
      </c>
      <c r="X47" s="91" t="s">
        <v>142</v>
      </c>
      <c r="Y47" s="89">
        <v>0.6934847414402151</v>
      </c>
      <c r="Z47" s="89">
        <v>0.72069839573058636</v>
      </c>
      <c r="AA47" s="89">
        <v>0.59127227428882856</v>
      </c>
      <c r="AB47" s="89">
        <v>0.59916541895413966</v>
      </c>
      <c r="AC47" s="89">
        <v>0.58350818268801596</v>
      </c>
      <c r="AD47" s="89">
        <v>0.5889105049059703</v>
      </c>
    </row>
    <row r="48" spans="2:30" ht="12" customHeight="1">
      <c r="B48" s="89">
        <v>1959</v>
      </c>
      <c r="C48" s="342">
        <v>29.326075641033928</v>
      </c>
      <c r="D48" s="89">
        <v>240385254821.52789</v>
      </c>
      <c r="E48" s="149">
        <v>268551345694.24472</v>
      </c>
      <c r="F48" s="89">
        <v>1.1171706263498919</v>
      </c>
      <c r="G48" s="89" t="e">
        <v>#DIV/0!</v>
      </c>
      <c r="I48" s="89">
        <v>1959</v>
      </c>
      <c r="R48" s="146">
        <v>158810.08235207575</v>
      </c>
      <c r="S48" s="146">
        <v>3811743.5149946641</v>
      </c>
      <c r="T48" s="146"/>
      <c r="U48" s="146">
        <v>215219.1802189392</v>
      </c>
      <c r="V48" s="147">
        <v>4026962.6952136033</v>
      </c>
      <c r="Y48" s="130">
        <v>0.707512867930987</v>
      </c>
      <c r="AA48" s="130">
        <v>0.59514904585397743</v>
      </c>
      <c r="AC48" s="130">
        <v>0.58615104684992292</v>
      </c>
    </row>
    <row r="49" spans="2:29" ht="12" customHeight="1">
      <c r="B49" s="89">
        <v>1960</v>
      </c>
      <c r="C49" s="342">
        <v>30.233213795227339</v>
      </c>
      <c r="D49" s="89">
        <v>251241384125.84415</v>
      </c>
      <c r="E49" s="149">
        <v>289361702127.65961</v>
      </c>
      <c r="F49" s="89">
        <v>1.1517278617710585</v>
      </c>
      <c r="G49" s="89" t="e">
        <v>#DIV/0!</v>
      </c>
      <c r="I49" s="89">
        <v>1960</v>
      </c>
      <c r="R49" s="146">
        <v>136196.41878286109</v>
      </c>
      <c r="S49" s="146">
        <v>3914269.0357700903</v>
      </c>
      <c r="T49" s="146"/>
      <c r="U49" s="146">
        <v>229440.67062093577</v>
      </c>
      <c r="V49" s="147">
        <v>4143709.7063910263</v>
      </c>
      <c r="X49" s="91"/>
      <c r="AC49" s="152"/>
    </row>
    <row r="50" spans="2:29" ht="12" customHeight="1">
      <c r="W50" s="89">
        <v>1956</v>
      </c>
      <c r="X50" s="89">
        <v>3441710</v>
      </c>
      <c r="Y50" s="89">
        <v>3441710</v>
      </c>
      <c r="Z50" s="89">
        <v>255324</v>
      </c>
      <c r="AA50" s="89">
        <v>86140</v>
      </c>
    </row>
    <row r="51" spans="2:29" ht="12.75" customHeight="1">
      <c r="J51" s="174">
        <v>0.6</v>
      </c>
      <c r="K51" s="174">
        <v>0.6</v>
      </c>
      <c r="W51" s="89" t="s">
        <v>664</v>
      </c>
      <c r="Y51" s="89" t="s">
        <v>14</v>
      </c>
      <c r="AA51" s="89" t="s">
        <v>657</v>
      </c>
    </row>
    <row r="52" spans="2:29" ht="12.75" customHeight="1">
      <c r="O52" s="147"/>
      <c r="R52" s="146"/>
      <c r="S52" s="146"/>
      <c r="T52" s="146"/>
      <c r="U52" s="146"/>
      <c r="V52" s="147"/>
      <c r="Y52" s="89" t="s">
        <v>28</v>
      </c>
      <c r="Z52" s="89" t="s">
        <v>659</v>
      </c>
      <c r="AA52" s="89" t="s">
        <v>28</v>
      </c>
      <c r="AB52" s="89" t="s">
        <v>658</v>
      </c>
    </row>
    <row r="53" spans="2:29" ht="12.75" customHeight="1">
      <c r="O53" s="147"/>
      <c r="R53" s="146"/>
      <c r="S53" s="146"/>
      <c r="T53" s="146"/>
      <c r="U53" s="146"/>
      <c r="V53" s="147"/>
      <c r="X53" s="89" t="s">
        <v>656</v>
      </c>
      <c r="Y53" s="89">
        <v>615010</v>
      </c>
      <c r="Z53" s="89">
        <v>7160</v>
      </c>
      <c r="AA53" s="89">
        <v>15020</v>
      </c>
      <c r="AB53" s="89">
        <v>28350</v>
      </c>
    </row>
    <row r="54" spans="2:29" ht="13">
      <c r="O54" s="147"/>
      <c r="R54" s="146"/>
      <c r="S54" s="146"/>
      <c r="T54" s="146"/>
      <c r="U54" s="146"/>
      <c r="V54" s="147"/>
      <c r="X54" s="89" t="s">
        <v>128</v>
      </c>
      <c r="Y54" s="89">
        <v>487800</v>
      </c>
      <c r="Z54" s="89">
        <v>6950</v>
      </c>
      <c r="AA54" s="89">
        <v>12090</v>
      </c>
      <c r="AB54" s="89">
        <v>26780</v>
      </c>
    </row>
    <row r="55" spans="2:29" ht="13">
      <c r="O55" s="147"/>
      <c r="R55" s="146"/>
      <c r="S55" s="146"/>
      <c r="T55" s="146"/>
      <c r="U55" s="146"/>
      <c r="V55" s="147"/>
      <c r="X55" s="89" t="s">
        <v>127</v>
      </c>
      <c r="Y55" s="89">
        <v>344520</v>
      </c>
      <c r="Z55" s="89">
        <v>6220</v>
      </c>
      <c r="AA55" s="89">
        <v>8710</v>
      </c>
      <c r="AB55" s="89">
        <v>23120</v>
      </c>
    </row>
    <row r="56" spans="2:29" ht="13">
      <c r="O56" s="147"/>
      <c r="R56" s="146"/>
      <c r="S56" s="146"/>
      <c r="T56" s="146"/>
      <c r="U56" s="146"/>
      <c r="V56" s="147"/>
      <c r="X56" s="89" t="s">
        <v>126</v>
      </c>
      <c r="Y56" s="89">
        <v>308930</v>
      </c>
      <c r="Z56" s="89">
        <v>5510</v>
      </c>
      <c r="AA56" s="89">
        <v>7790</v>
      </c>
      <c r="AB56" s="89">
        <v>19540</v>
      </c>
    </row>
    <row r="57" spans="2:29" ht="13">
      <c r="O57" s="147"/>
      <c r="R57" s="146"/>
      <c r="S57" s="146"/>
      <c r="T57" s="146"/>
      <c r="U57" s="146"/>
      <c r="V57" s="147"/>
      <c r="X57" s="89" t="s">
        <v>125</v>
      </c>
      <c r="Y57" s="89">
        <v>294780</v>
      </c>
      <c r="Z57" s="89">
        <v>3780</v>
      </c>
      <c r="AA57" s="89">
        <v>7110</v>
      </c>
      <c r="AB57" s="89">
        <v>18930</v>
      </c>
    </row>
    <row r="58" spans="2:29" ht="13">
      <c r="O58" s="147"/>
      <c r="R58" s="146"/>
      <c r="S58" s="146"/>
      <c r="T58" s="146"/>
      <c r="U58" s="146"/>
      <c r="V58" s="147"/>
      <c r="X58" s="89" t="s">
        <v>124</v>
      </c>
      <c r="Y58" s="89">
        <v>273400</v>
      </c>
      <c r="Z58" s="89">
        <v>3870</v>
      </c>
      <c r="AA58" s="89">
        <v>6520</v>
      </c>
      <c r="AB58" s="89">
        <v>22270</v>
      </c>
    </row>
    <row r="59" spans="2:29" ht="13">
      <c r="O59" s="147"/>
      <c r="R59" s="146"/>
      <c r="S59" s="146"/>
      <c r="T59" s="146"/>
      <c r="U59" s="146"/>
      <c r="V59" s="147"/>
      <c r="X59" s="89" t="s">
        <v>123</v>
      </c>
      <c r="Y59" s="89">
        <v>213980</v>
      </c>
      <c r="Z59" s="89">
        <v>3750</v>
      </c>
      <c r="AA59" s="89">
        <v>5360</v>
      </c>
      <c r="AB59" s="89">
        <v>18930</v>
      </c>
    </row>
    <row r="60" spans="2:29" ht="13">
      <c r="O60" s="147"/>
      <c r="R60" s="146"/>
      <c r="S60" s="146"/>
      <c r="T60" s="146"/>
      <c r="U60" s="146"/>
      <c r="V60" s="147"/>
      <c r="X60" s="89" t="s">
        <v>122</v>
      </c>
      <c r="Y60" s="89">
        <v>194120</v>
      </c>
      <c r="Z60" s="89">
        <v>3510</v>
      </c>
      <c r="AA60" s="89">
        <v>5080</v>
      </c>
      <c r="AB60" s="89">
        <v>14760</v>
      </c>
    </row>
    <row r="61" spans="2:29" ht="12.75" customHeight="1">
      <c r="O61" s="147"/>
      <c r="R61" s="146"/>
      <c r="S61" s="146"/>
      <c r="T61" s="146"/>
      <c r="U61" s="146"/>
      <c r="V61" s="147"/>
      <c r="X61" s="89" t="s">
        <v>121</v>
      </c>
      <c r="Y61" s="89">
        <v>151310</v>
      </c>
      <c r="Z61" s="89">
        <v>3440</v>
      </c>
      <c r="AA61" s="89">
        <v>4440</v>
      </c>
      <c r="AB61" s="89">
        <v>17440</v>
      </c>
    </row>
    <row r="62" spans="2:29" ht="12.75" customHeight="1">
      <c r="O62" s="147"/>
      <c r="R62" s="146"/>
      <c r="S62" s="146"/>
      <c r="T62" s="146"/>
      <c r="U62" s="146"/>
      <c r="V62" s="147"/>
      <c r="X62" s="89" t="s">
        <v>120</v>
      </c>
      <c r="Y62" s="89">
        <v>127730</v>
      </c>
      <c r="Z62" s="89">
        <v>4080</v>
      </c>
      <c r="AA62" s="89">
        <v>3800</v>
      </c>
      <c r="AB62" s="89">
        <v>16220</v>
      </c>
    </row>
    <row r="63" spans="2:29" ht="12.75" customHeight="1">
      <c r="O63" s="147"/>
      <c r="R63" s="146"/>
      <c r="S63" s="146"/>
      <c r="T63" s="146"/>
      <c r="U63" s="146"/>
      <c r="V63" s="147"/>
      <c r="X63" s="89" t="s">
        <v>119</v>
      </c>
      <c r="Y63" s="89">
        <v>104850</v>
      </c>
      <c r="Z63" s="89">
        <v>2370</v>
      </c>
      <c r="AA63" s="89">
        <v>2970</v>
      </c>
      <c r="AB63" s="89">
        <v>13370</v>
      </c>
    </row>
    <row r="64" spans="2:29" ht="12.75" customHeight="1">
      <c r="O64" s="147"/>
      <c r="R64" s="146"/>
      <c r="S64" s="146"/>
      <c r="T64" s="146"/>
      <c r="U64" s="146"/>
      <c r="V64" s="147"/>
      <c r="X64" s="89" t="s">
        <v>118</v>
      </c>
      <c r="Y64" s="89">
        <v>88540</v>
      </c>
      <c r="Z64" s="89">
        <v>2550</v>
      </c>
      <c r="AA64" s="89">
        <v>2590</v>
      </c>
      <c r="AB64" s="89">
        <v>10970</v>
      </c>
    </row>
    <row r="65" spans="15:28" ht="12.75" customHeight="1">
      <c r="O65" s="147"/>
      <c r="R65" s="146"/>
      <c r="S65" s="146"/>
      <c r="T65" s="146"/>
      <c r="U65" s="146"/>
      <c r="V65" s="147"/>
      <c r="X65" s="89" t="s">
        <v>660</v>
      </c>
      <c r="Y65" s="89">
        <v>106920</v>
      </c>
      <c r="Z65" s="89">
        <v>2990</v>
      </c>
      <c r="AA65" s="89">
        <v>2890</v>
      </c>
      <c r="AB65" s="89">
        <v>14810</v>
      </c>
    </row>
    <row r="66" spans="15:28" ht="12.75" customHeight="1">
      <c r="O66" s="147"/>
      <c r="R66" s="146"/>
      <c r="S66" s="146"/>
      <c r="T66" s="146"/>
      <c r="U66" s="146"/>
      <c r="V66" s="147"/>
      <c r="X66" s="89" t="s">
        <v>661</v>
      </c>
      <c r="Y66" s="89">
        <v>54790</v>
      </c>
      <c r="Z66" s="89">
        <v>1350</v>
      </c>
      <c r="AA66" s="89">
        <v>1600</v>
      </c>
      <c r="AB66" s="89">
        <v>7550</v>
      </c>
    </row>
    <row r="67" spans="15:28" ht="12.75" customHeight="1">
      <c r="O67" s="147"/>
      <c r="R67" s="146"/>
      <c r="S67" s="146"/>
      <c r="T67" s="146"/>
      <c r="U67" s="146"/>
      <c r="V67" s="147"/>
      <c r="X67" s="89" t="s">
        <v>662</v>
      </c>
      <c r="Y67" s="89">
        <v>17230</v>
      </c>
      <c r="Z67" s="89">
        <v>270</v>
      </c>
      <c r="AA67" s="89">
        <v>170</v>
      </c>
      <c r="AB67" s="89">
        <v>2280</v>
      </c>
    </row>
    <row r="68" spans="15:28" ht="12.75" customHeight="1">
      <c r="O68" s="147"/>
      <c r="R68" s="146"/>
      <c r="S68" s="146"/>
      <c r="T68" s="146"/>
      <c r="U68" s="146"/>
      <c r="V68" s="147"/>
      <c r="Y68" s="89">
        <v>3383910</v>
      </c>
      <c r="Z68" s="89">
        <v>57800</v>
      </c>
      <c r="AA68" s="89">
        <v>86140</v>
      </c>
      <c r="AB68" s="89">
        <v>255320</v>
      </c>
    </row>
    <row r="69" spans="15:28" ht="12.75" customHeight="1">
      <c r="O69" s="147"/>
      <c r="R69" s="146"/>
      <c r="S69" s="146"/>
      <c r="T69" s="146"/>
      <c r="U69" s="146"/>
      <c r="V69" s="147"/>
      <c r="Y69" s="89">
        <v>1936580</v>
      </c>
      <c r="Z69" s="89">
        <v>37470</v>
      </c>
      <c r="AA69" s="89">
        <v>50320</v>
      </c>
      <c r="AB69" s="89">
        <v>177070</v>
      </c>
    </row>
    <row r="70" spans="15:28" ht="12.75" customHeight="1">
      <c r="O70" s="147"/>
      <c r="R70" s="146"/>
      <c r="S70" s="146"/>
      <c r="T70" s="146"/>
      <c r="U70" s="146"/>
      <c r="V70" s="147"/>
      <c r="Y70" s="130">
        <v>0.57382541774735318</v>
      </c>
      <c r="AB70" s="130">
        <v>0.69352185492715024</v>
      </c>
    </row>
    <row r="71" spans="15:28" ht="12.75" customHeight="1">
      <c r="O71" s="147"/>
      <c r="R71" s="146"/>
      <c r="S71" s="146"/>
      <c r="T71" s="146"/>
      <c r="U71" s="146"/>
      <c r="V71" s="147"/>
    </row>
    <row r="72" spans="15:28" ht="12.75" customHeight="1">
      <c r="O72" s="147"/>
      <c r="R72" s="146"/>
      <c r="S72" s="146"/>
      <c r="T72" s="146"/>
      <c r="U72" s="146"/>
      <c r="V72" s="147"/>
      <c r="W72" s="89">
        <v>1966</v>
      </c>
      <c r="Y72" s="89" t="s">
        <v>115</v>
      </c>
      <c r="Z72" s="89">
        <v>4466517</v>
      </c>
      <c r="AA72" s="89" t="s">
        <v>114</v>
      </c>
      <c r="AB72" s="89">
        <v>66834</v>
      </c>
    </row>
    <row r="73" spans="15:28" ht="12.75" customHeight="1">
      <c r="O73" s="147"/>
      <c r="R73" s="146"/>
      <c r="S73" s="146"/>
      <c r="T73" s="146"/>
      <c r="U73" s="146"/>
      <c r="V73" s="147"/>
      <c r="X73" s="89" t="s">
        <v>113</v>
      </c>
      <c r="Y73" s="89">
        <v>1946</v>
      </c>
      <c r="Z73" s="89">
        <v>1956</v>
      </c>
      <c r="AA73" s="89">
        <v>1966</v>
      </c>
    </row>
    <row r="74" spans="15:28" ht="12.75" customHeight="1">
      <c r="O74" s="147"/>
      <c r="R74" s="146"/>
      <c r="S74" s="146"/>
      <c r="T74" s="146"/>
      <c r="U74" s="146"/>
      <c r="V74" s="147"/>
      <c r="Y74" s="89" t="s">
        <v>112</v>
      </c>
      <c r="Z74" s="89">
        <v>42.1</v>
      </c>
      <c r="AA74" s="89">
        <v>42.1</v>
      </c>
      <c r="AB74" s="89">
        <v>45.3</v>
      </c>
    </row>
    <row r="75" spans="15:28" ht="12.75" customHeight="1">
      <c r="O75" s="147"/>
      <c r="R75" s="146"/>
      <c r="S75" s="146"/>
      <c r="T75" s="146"/>
      <c r="U75" s="146"/>
      <c r="V75" s="147"/>
      <c r="Y75" s="89" t="s">
        <v>111</v>
      </c>
      <c r="Z75" s="89">
        <v>54.9</v>
      </c>
      <c r="AA75" s="89">
        <v>55</v>
      </c>
      <c r="AB75" s="89">
        <v>52</v>
      </c>
    </row>
    <row r="76" spans="15:28" ht="12.75" customHeight="1">
      <c r="O76" s="147"/>
      <c r="R76" s="146"/>
      <c r="S76" s="146"/>
      <c r="T76" s="146"/>
      <c r="U76" s="146"/>
      <c r="V76" s="147"/>
      <c r="Y76" s="89" t="s">
        <v>110</v>
      </c>
      <c r="Z76" s="89">
        <v>3.8</v>
      </c>
      <c r="AA76" s="89">
        <v>2.9</v>
      </c>
      <c r="AB76" s="89">
        <v>2.7</v>
      </c>
    </row>
    <row r="77" spans="15:28" ht="12.75" customHeight="1">
      <c r="O77" s="147"/>
      <c r="R77" s="146"/>
      <c r="S77" s="146"/>
      <c r="T77" s="146"/>
      <c r="U77" s="146"/>
      <c r="V77" s="147"/>
      <c r="Z77" s="89">
        <v>100.8</v>
      </c>
      <c r="AA77" s="89">
        <v>100</v>
      </c>
      <c r="AB77" s="89">
        <v>100</v>
      </c>
    </row>
    <row r="78" spans="15:28" ht="12.75" customHeight="1">
      <c r="O78" s="147"/>
      <c r="R78" s="146"/>
      <c r="S78" s="146"/>
      <c r="T78" s="146"/>
      <c r="U78" s="146"/>
      <c r="V78" s="147"/>
      <c r="Y78" s="89" t="s">
        <v>109</v>
      </c>
    </row>
    <row r="79" spans="15:28" ht="12.75" customHeight="1">
      <c r="O79" s="147"/>
      <c r="R79" s="146"/>
      <c r="S79" s="146"/>
      <c r="T79" s="146"/>
      <c r="U79" s="146"/>
      <c r="V79" s="147"/>
      <c r="Y79" s="89" t="s">
        <v>108</v>
      </c>
      <c r="Z79" s="89">
        <v>1444645</v>
      </c>
      <c r="AA79" s="89">
        <v>1722050</v>
      </c>
      <c r="AB79" s="89">
        <v>2314419</v>
      </c>
    </row>
    <row r="80" spans="15:28" ht="12.75" customHeight="1">
      <c r="O80" s="147"/>
      <c r="R80" s="146"/>
      <c r="S80" s="146"/>
      <c r="T80" s="146"/>
      <c r="U80" s="146"/>
      <c r="V80" s="147"/>
      <c r="Y80" s="89" t="s">
        <v>107</v>
      </c>
      <c r="Z80" s="89">
        <v>1388333</v>
      </c>
      <c r="AA80" s="89">
        <v>1598410</v>
      </c>
      <c r="AB80" s="89">
        <v>2218932</v>
      </c>
    </row>
    <row r="81" spans="15:28" ht="12.75" customHeight="1">
      <c r="O81" s="147"/>
      <c r="R81" s="146"/>
      <c r="S81" s="146"/>
      <c r="T81" s="146"/>
      <c r="U81" s="146"/>
      <c r="V81" s="147"/>
      <c r="Y81" s="89" t="s">
        <v>106</v>
      </c>
      <c r="Z81" s="89">
        <v>104</v>
      </c>
      <c r="AA81" s="89">
        <v>108</v>
      </c>
      <c r="AB81" s="89">
        <v>104</v>
      </c>
    </row>
    <row r="82" spans="15:28" ht="12.75" customHeight="1">
      <c r="O82" s="147"/>
      <c r="R82" s="146"/>
      <c r="S82" s="146"/>
      <c r="T82" s="146"/>
      <c r="U82" s="146"/>
      <c r="V82" s="147"/>
      <c r="W82" s="147"/>
    </row>
    <row r="83" spans="15:28" ht="12.75" customHeight="1">
      <c r="O83" s="147"/>
      <c r="R83" s="146"/>
      <c r="S83" s="146"/>
      <c r="T83" s="146"/>
      <c r="U83" s="146"/>
      <c r="V83" s="147"/>
    </row>
    <row r="84" spans="15:28" ht="12.75" customHeight="1">
      <c r="O84" s="147"/>
      <c r="R84" s="146"/>
      <c r="S84" s="146"/>
      <c r="T84" s="146"/>
      <c r="U84" s="146"/>
      <c r="V84" s="147"/>
    </row>
    <row r="85" spans="15:28" ht="12.75" customHeight="1">
      <c r="O85" s="147"/>
      <c r="R85" s="146"/>
      <c r="S85" s="146"/>
      <c r="T85" s="146"/>
      <c r="U85" s="146"/>
      <c r="V85" s="147"/>
    </row>
    <row r="86" spans="15:28" ht="12.75" customHeight="1">
      <c r="O86" s="147"/>
      <c r="R86" s="146"/>
      <c r="S86" s="146"/>
      <c r="T86" s="146"/>
      <c r="U86" s="146"/>
      <c r="V86" s="147"/>
    </row>
    <row r="87" spans="15:28" ht="12.75" customHeight="1">
      <c r="O87" s="147"/>
      <c r="R87" s="146"/>
      <c r="S87" s="146"/>
      <c r="T87" s="146"/>
      <c r="U87" s="146"/>
      <c r="V87" s="147"/>
    </row>
    <row r="88" spans="15:28" ht="12.75" customHeight="1">
      <c r="O88" s="147"/>
      <c r="R88" s="146"/>
      <c r="S88" s="146"/>
      <c r="T88" s="146"/>
      <c r="U88" s="146"/>
      <c r="V88" s="147"/>
    </row>
    <row r="89" spans="15:28" ht="12.75" customHeight="1">
      <c r="O89" s="147"/>
      <c r="R89" s="146"/>
      <c r="S89" s="146"/>
      <c r="T89" s="146"/>
      <c r="U89" s="146"/>
      <c r="V89" s="147"/>
    </row>
    <row r="90" spans="15:28" ht="12.75" customHeight="1">
      <c r="O90" s="147"/>
      <c r="R90" s="146"/>
      <c r="S90" s="146"/>
      <c r="T90" s="146"/>
      <c r="U90" s="146"/>
      <c r="V90" s="147"/>
    </row>
    <row r="91" spans="15:28" ht="12.75" customHeight="1">
      <c r="O91" s="147"/>
      <c r="R91" s="146"/>
      <c r="S91" s="146"/>
      <c r="T91" s="146"/>
      <c r="U91" s="146"/>
      <c r="V91" s="147"/>
    </row>
    <row r="92" spans="15:28" ht="12.75" customHeight="1">
      <c r="O92" s="147"/>
      <c r="R92" s="146"/>
      <c r="S92" s="146"/>
      <c r="T92" s="146"/>
      <c r="U92" s="146"/>
      <c r="V92" s="147"/>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35"/>
  <sheetViews>
    <sheetView workbookViewId="0">
      <selection sqref="A1:XFD1048576"/>
    </sheetView>
  </sheetViews>
  <sheetFormatPr baseColWidth="10" defaultColWidth="10.7109375" defaultRowHeight="12" x14ac:dyDescent="0"/>
  <cols>
    <col min="1" max="1" width="10.7109375" style="96"/>
    <col min="2" max="4" width="12.7109375" style="96" customWidth="1"/>
    <col min="5" max="5" width="10.7109375" style="96"/>
    <col min="6" max="8" width="12.140625" style="96" customWidth="1"/>
    <col min="9" max="10" width="10.7109375" style="96"/>
    <col min="11" max="11" width="10.28515625" style="96" bestFit="1" customWidth="1"/>
    <col min="12" max="16384" width="10.7109375" style="96"/>
  </cols>
  <sheetData>
    <row r="1" spans="1:12" ht="14">
      <c r="B1" s="95" t="s">
        <v>60</v>
      </c>
      <c r="C1" s="95"/>
      <c r="D1" s="95"/>
      <c r="F1" s="95" t="s">
        <v>577</v>
      </c>
      <c r="G1" s="95"/>
      <c r="I1" s="203">
        <v>0.5</v>
      </c>
      <c r="K1" s="95" t="s">
        <v>62</v>
      </c>
    </row>
    <row r="2" spans="1:12" ht="14">
      <c r="B2" s="98" t="s">
        <v>19</v>
      </c>
      <c r="C2" s="98" t="s">
        <v>162</v>
      </c>
      <c r="D2" s="98" t="s">
        <v>0</v>
      </c>
      <c r="F2" s="98" t="s">
        <v>19</v>
      </c>
      <c r="G2" s="98" t="s">
        <v>162</v>
      </c>
      <c r="H2" s="98" t="s">
        <v>0</v>
      </c>
      <c r="I2" s="96" t="s">
        <v>154</v>
      </c>
      <c r="K2" s="98" t="s">
        <v>19</v>
      </c>
      <c r="L2" s="98" t="s">
        <v>0</v>
      </c>
    </row>
    <row r="3" spans="1:12">
      <c r="A3" s="96">
        <v>1937</v>
      </c>
      <c r="B3" s="97">
        <v>91642.329730837373</v>
      </c>
      <c r="C3" s="97">
        <v>893057.83157781174</v>
      </c>
      <c r="D3" s="97">
        <v>984700.16130864911</v>
      </c>
      <c r="E3" s="131">
        <v>9.3066228006956284E-2</v>
      </c>
      <c r="F3" s="97"/>
      <c r="G3" s="97"/>
      <c r="H3" s="97">
        <v>2183.4974600498404</v>
      </c>
      <c r="I3" s="96">
        <v>2150090301.1281033</v>
      </c>
      <c r="L3" s="97">
        <v>57317.485946298177</v>
      </c>
    </row>
    <row r="4" spans="1:12">
      <c r="A4" s="96">
        <v>1938</v>
      </c>
      <c r="B4" s="97">
        <v>92834.89433487918</v>
      </c>
      <c r="C4" s="97">
        <v>908971.23969353223</v>
      </c>
      <c r="D4" s="97">
        <v>1001806.1340284115</v>
      </c>
      <c r="E4" s="131">
        <v>9.2667524365793466E-2</v>
      </c>
      <c r="F4" s="97"/>
      <c r="G4" s="97"/>
      <c r="H4" s="97">
        <v>2646.0684392888684</v>
      </c>
      <c r="I4" s="96">
        <v>2650847593.5385737</v>
      </c>
      <c r="L4" s="97">
        <v>59786.328744668397</v>
      </c>
    </row>
    <row r="5" spans="1:12">
      <c r="A5" s="96">
        <v>1939</v>
      </c>
      <c r="B5" s="97">
        <v>94086.622052954903</v>
      </c>
      <c r="C5" s="97">
        <v>925168.66643293411</v>
      </c>
      <c r="D5" s="97">
        <v>1019255.288485889</v>
      </c>
      <c r="E5" s="131">
        <v>9.2309182121312561E-2</v>
      </c>
      <c r="F5" s="97"/>
      <c r="G5" s="97"/>
      <c r="H5" s="97">
        <v>2603.9114013682874</v>
      </c>
      <c r="I5" s="96">
        <v>2654050466.5933294</v>
      </c>
      <c r="L5" s="97">
        <v>56032.205492452973</v>
      </c>
    </row>
    <row r="6" spans="1:12">
      <c r="A6" s="96">
        <v>1940</v>
      </c>
      <c r="B6" s="97">
        <v>95079.739685425462</v>
      </c>
      <c r="C6" s="97">
        <v>941655.19089738629</v>
      </c>
      <c r="D6" s="97">
        <v>1036734.9305828117</v>
      </c>
      <c r="E6" s="131">
        <v>9.1710751591996001E-2</v>
      </c>
      <c r="F6" s="97"/>
      <c r="G6" s="97"/>
      <c r="H6" s="97">
        <v>2860.6237370821914</v>
      </c>
      <c r="I6" s="96">
        <v>2965708551.4874492</v>
      </c>
      <c r="L6" s="97">
        <v>52978.75161076217</v>
      </c>
    </row>
    <row r="7" spans="1:12">
      <c r="A7" s="96">
        <v>1941</v>
      </c>
      <c r="B7" s="97">
        <v>96116.002722663485</v>
      </c>
      <c r="C7" s="97">
        <v>958435.98323630507</v>
      </c>
      <c r="D7" s="97">
        <v>1054551.9859589685</v>
      </c>
      <c r="E7" s="131">
        <v>9.1143920833129277E-2</v>
      </c>
      <c r="F7" s="97"/>
      <c r="G7" s="97"/>
      <c r="H7" s="97">
        <v>3419.2398377789891</v>
      </c>
      <c r="I7" s="96">
        <v>3605766161.3998542</v>
      </c>
      <c r="L7" s="97">
        <v>46562.001320343283</v>
      </c>
    </row>
    <row r="8" spans="1:12">
      <c r="A8" s="96">
        <v>1942</v>
      </c>
      <c r="B8" s="97">
        <v>97196.446455618381</v>
      </c>
      <c r="C8" s="97">
        <v>975516.30628404533</v>
      </c>
      <c r="D8" s="97">
        <v>1072712.7527396637</v>
      </c>
      <c r="E8" s="131">
        <v>9.0608083298518369E-2</v>
      </c>
      <c r="F8" s="97"/>
      <c r="G8" s="97"/>
      <c r="H8" s="97">
        <v>4761.5215742517094</v>
      </c>
      <c r="I8" s="96">
        <v>5107744915.1448479</v>
      </c>
      <c r="L8" s="97">
        <v>46412.305029021918</v>
      </c>
    </row>
    <row r="9" spans="1:12">
      <c r="A9" s="96">
        <v>1943</v>
      </c>
      <c r="B9" s="97">
        <v>98322.136521527689</v>
      </c>
      <c r="C9" s="97">
        <v>992901.5172263257</v>
      </c>
      <c r="D9" s="97">
        <v>1091223.6537478534</v>
      </c>
      <c r="E9" s="131">
        <v>9.0102644113180821E-2</v>
      </c>
      <c r="F9" s="97"/>
      <c r="G9" s="97"/>
      <c r="H9" s="97">
        <v>4590.1947239296569</v>
      </c>
      <c r="I9" s="96">
        <v>5008929058.0606394</v>
      </c>
      <c r="L9" s="97">
        <v>33600.951101651081</v>
      </c>
    </row>
    <row r="10" spans="1:12">
      <c r="A10" s="96">
        <v>1944</v>
      </c>
      <c r="B10" s="97">
        <v>99494.169727503235</v>
      </c>
      <c r="C10" s="97">
        <v>1010597.0692967206</v>
      </c>
      <c r="D10" s="97">
        <v>1110091.2390242238</v>
      </c>
      <c r="E10" s="131">
        <v>8.9627020041126659E-2</v>
      </c>
      <c r="F10" s="97"/>
      <c r="G10" s="97"/>
      <c r="H10" s="97">
        <v>7183.6984692764254</v>
      </c>
      <c r="I10" s="96">
        <v>7974560734.5354862</v>
      </c>
      <c r="L10" s="97">
        <v>42370.094156369225</v>
      </c>
    </row>
    <row r="11" spans="1:12">
      <c r="A11" s="96">
        <v>1945</v>
      </c>
      <c r="B11" s="97">
        <v>100713.67489711683</v>
      </c>
      <c r="C11" s="97">
        <v>1028608.5135037627</v>
      </c>
      <c r="D11" s="97">
        <v>1129322.1884008795</v>
      </c>
      <c r="E11" s="131">
        <v>8.9180639441546278E-2</v>
      </c>
      <c r="F11" s="97"/>
      <c r="G11" s="97"/>
      <c r="H11" s="97">
        <v>9615.589485186918</v>
      </c>
      <c r="I11" s="96">
        <v>10859098560.175777</v>
      </c>
      <c r="L11" s="97">
        <v>48789.237607030605</v>
      </c>
    </row>
    <row r="12" spans="1:12">
      <c r="A12" s="96">
        <v>1946</v>
      </c>
      <c r="B12" s="97">
        <v>101690.4</v>
      </c>
      <c r="C12" s="97">
        <v>1046941.5003892152</v>
      </c>
      <c r="D12" s="97">
        <v>1148631.9003892152</v>
      </c>
      <c r="E12" s="131">
        <v>8.8531756749522711E-2</v>
      </c>
      <c r="F12" s="97">
        <v>69569.264668607459</v>
      </c>
      <c r="G12" s="97">
        <v>12470.839760538543</v>
      </c>
      <c r="H12" s="97">
        <v>17525.863625280588</v>
      </c>
      <c r="I12" s="96">
        <v>20130766041.868263</v>
      </c>
      <c r="L12" s="97">
        <v>56546.863125469776</v>
      </c>
    </row>
    <row r="13" spans="1:12">
      <c r="A13" s="96">
        <v>1947</v>
      </c>
      <c r="B13" s="97">
        <v>102136.80403851318</v>
      </c>
      <c r="C13" s="97">
        <v>1064946.1400882951</v>
      </c>
      <c r="D13" s="97">
        <v>1167082.9441268083</v>
      </c>
      <c r="E13" s="131">
        <v>8.7514606011940485E-2</v>
      </c>
      <c r="F13" s="97">
        <v>98974.810221324369</v>
      </c>
      <c r="G13" s="97">
        <v>17518.626112594287</v>
      </c>
      <c r="H13" s="97">
        <v>24647.231972105885</v>
      </c>
      <c r="I13" s="96">
        <v>28765364054.581738</v>
      </c>
      <c r="L13" s="97">
        <v>59051.324207425751</v>
      </c>
    </row>
    <row r="14" spans="1:12">
      <c r="A14" s="96">
        <v>1948</v>
      </c>
      <c r="B14" s="97">
        <v>102585.16771692944</v>
      </c>
      <c r="C14" s="97">
        <v>1083260.4122267931</v>
      </c>
      <c r="D14" s="97">
        <v>1185845.5799437226</v>
      </c>
      <c r="E14" s="131">
        <v>8.6508032286799E-2</v>
      </c>
      <c r="F14" s="97">
        <v>159351.2937402731</v>
      </c>
      <c r="G14" s="97">
        <v>27850.182166052029</v>
      </c>
      <c r="H14" s="97">
        <v>39226.084571864703</v>
      </c>
      <c r="I14" s="96">
        <v>46516079008.044411</v>
      </c>
      <c r="L14" s="97">
        <v>62843.173552848995</v>
      </c>
    </row>
    <row r="15" spans="1:12">
      <c r="A15" s="96">
        <v>1949</v>
      </c>
      <c r="B15" s="97">
        <v>103035.49963774388</v>
      </c>
      <c r="C15" s="97">
        <v>1101889.6416681416</v>
      </c>
      <c r="D15" s="97">
        <v>1204925.1413058855</v>
      </c>
      <c r="E15" s="131">
        <v>8.5511950996453659E-2</v>
      </c>
      <c r="F15" s="97">
        <v>208266.73696071576</v>
      </c>
      <c r="G15" s="97">
        <v>35940.940656822051</v>
      </c>
      <c r="H15" s="97">
        <v>50676.855705785463</v>
      </c>
      <c r="I15" s="96">
        <v>61061817522.231522</v>
      </c>
      <c r="L15" s="97">
        <v>62485.710231101657</v>
      </c>
    </row>
    <row r="16" spans="1:12">
      <c r="A16" s="96">
        <v>1950</v>
      </c>
      <c r="B16" s="97">
        <v>103487.80844121512</v>
      </c>
      <c r="C16" s="97">
        <v>1120839.2448494155</v>
      </c>
      <c r="D16" s="97">
        <v>1224327.0532906307</v>
      </c>
      <c r="E16" s="131">
        <v>8.4526277650298062E-2</v>
      </c>
      <c r="F16" s="97">
        <v>222944.05110638624</v>
      </c>
      <c r="G16" s="97">
        <v>37989.405327313776</v>
      </c>
      <c r="H16" s="97">
        <v>53622.933069148181</v>
      </c>
      <c r="I16" s="96">
        <v>65652007633.350906</v>
      </c>
      <c r="L16" s="97">
        <v>64696.854751832208</v>
      </c>
    </row>
    <row r="17" spans="1:12">
      <c r="A17" s="96">
        <v>1951</v>
      </c>
      <c r="B17" s="97">
        <v>103942.10280553109</v>
      </c>
      <c r="C17" s="97">
        <v>1140114.7313561593</v>
      </c>
      <c r="D17" s="97">
        <v>1244056.8341616904</v>
      </c>
      <c r="E17" s="131">
        <v>8.3550927860601018E-2</v>
      </c>
      <c r="F17" s="97">
        <v>261359.94543342321</v>
      </c>
      <c r="G17" s="97">
        <v>43974.68304979425</v>
      </c>
      <c r="H17" s="97">
        <v>62137.423425166657</v>
      </c>
      <c r="I17" s="96">
        <v>77302486269.277298</v>
      </c>
      <c r="L17" s="97">
        <v>64325.605468646543</v>
      </c>
    </row>
    <row r="18" spans="1:12">
      <c r="A18" s="96">
        <v>1952</v>
      </c>
      <c r="B18" s="97">
        <v>104398.39144697553</v>
      </c>
      <c r="C18" s="97">
        <v>1159721.7055242953</v>
      </c>
      <c r="D18" s="97">
        <v>1264120.0969712709</v>
      </c>
      <c r="E18" s="131">
        <v>8.258581735794375E-2</v>
      </c>
      <c r="F18" s="97">
        <v>309706.12870403181</v>
      </c>
      <c r="G18" s="97">
        <v>51452.984043658493</v>
      </c>
      <c r="H18" s="97">
        <v>72781.031080694709</v>
      </c>
      <c r="I18" s="96">
        <v>92003964067.396881</v>
      </c>
      <c r="L18" s="97">
        <v>71129.535388626187</v>
      </c>
    </row>
    <row r="19" spans="1:12">
      <c r="A19" s="96">
        <v>1953</v>
      </c>
      <c r="B19" s="97">
        <v>104856.6831200952</v>
      </c>
      <c r="C19" s="97">
        <v>1179665.8680695805</v>
      </c>
      <c r="D19" s="97">
        <v>1284522.5511896757</v>
      </c>
      <c r="E19" s="131">
        <v>8.1630862006261351E-2</v>
      </c>
      <c r="F19" s="97">
        <v>316718.00987604843</v>
      </c>
      <c r="G19" s="97">
        <v>51955.389792107577</v>
      </c>
      <c r="H19" s="97">
        <v>73568.19069659595</v>
      </c>
      <c r="I19" s="96">
        <v>94500000000</v>
      </c>
      <c r="L19" s="97">
        <v>72627.019813483857</v>
      </c>
    </row>
    <row r="20" spans="1:12">
      <c r="A20" s="96">
        <v>1954</v>
      </c>
      <c r="B20" s="97">
        <v>105316.98661786792</v>
      </c>
      <c r="C20" s="97">
        <v>1199953.0177450867</v>
      </c>
      <c r="D20" s="97">
        <v>1305270.0043629545</v>
      </c>
      <c r="E20" s="131">
        <v>8.0685977817492677E-2</v>
      </c>
      <c r="F20" s="97">
        <v>331741.36066683929</v>
      </c>
      <c r="G20" s="97">
        <v>53734.665468417064</v>
      </c>
      <c r="H20" s="97">
        <v>76165.907510311416</v>
      </c>
      <c r="I20" s="96">
        <v>99417074428.292572</v>
      </c>
      <c r="L20" s="97">
        <v>77761.444712842742</v>
      </c>
    </row>
    <row r="21" spans="1:12">
      <c r="A21" s="96">
        <v>1955</v>
      </c>
      <c r="B21" s="97">
        <v>105779.3107718712</v>
      </c>
      <c r="C21" s="97">
        <v>1220589.0530271842</v>
      </c>
      <c r="D21" s="97">
        <v>1326368.3637990553</v>
      </c>
      <c r="E21" s="131">
        <v>7.9751080965843019E-2</v>
      </c>
      <c r="F21" s="97">
        <v>366899.67483340536</v>
      </c>
      <c r="G21" s="97">
        <v>58681.247099976543</v>
      </c>
      <c r="H21" s="97">
        <v>83261.99988531007</v>
      </c>
      <c r="I21" s="96">
        <v>110436082554.51585</v>
      </c>
      <c r="K21" s="97">
        <v>366899.67483340536</v>
      </c>
      <c r="L21" s="97">
        <v>83261.999885310084</v>
      </c>
    </row>
    <row r="22" spans="1:12">
      <c r="A22" s="96">
        <v>1956</v>
      </c>
      <c r="B22" s="97">
        <v>106243.66445245182</v>
      </c>
      <c r="C22" s="97">
        <v>1241579.9738305199</v>
      </c>
      <c r="D22" s="97">
        <v>1347823.6382829717</v>
      </c>
      <c r="F22" s="97">
        <v>402012.31518045167</v>
      </c>
      <c r="G22" s="97">
        <v>63487.53214235045</v>
      </c>
      <c r="H22" s="97">
        <v>90172.116413151103</v>
      </c>
      <c r="I22" s="96">
        <v>121536110015.64899</v>
      </c>
      <c r="L22" s="97">
        <v>81067.359027745551</v>
      </c>
    </row>
    <row r="23" spans="1:12">
      <c r="B23" s="97"/>
      <c r="C23" s="97"/>
      <c r="D23" s="97"/>
      <c r="H23" s="97"/>
      <c r="K23" s="97"/>
    </row>
    <row r="24" spans="1:12">
      <c r="B24" s="97"/>
      <c r="C24" s="97"/>
      <c r="D24" s="97"/>
      <c r="F24" s="207">
        <v>3.9695199138863355</v>
      </c>
      <c r="G24" s="207">
        <v>0.71156777361599988</v>
      </c>
      <c r="H24" s="218">
        <v>5.5785549333049209</v>
      </c>
      <c r="K24" s="97"/>
    </row>
    <row r="25" spans="1:12">
      <c r="B25" s="97"/>
      <c r="C25" s="97"/>
      <c r="D25" s="97"/>
      <c r="F25" s="207">
        <v>4.0156562137824459</v>
      </c>
      <c r="G25" s="207">
        <v>0.71077458646961722</v>
      </c>
      <c r="H25" s="218">
        <v>5.6496901974619194</v>
      </c>
      <c r="K25" s="97"/>
    </row>
    <row r="26" spans="1:12">
      <c r="B26" s="97"/>
      <c r="C26" s="97"/>
      <c r="D26" s="97"/>
      <c r="F26" s="207">
        <v>4.0623808233608258</v>
      </c>
      <c r="G26" s="207">
        <v>0.70999138634468373</v>
      </c>
      <c r="H26" s="218">
        <v>5.7217325470321097</v>
      </c>
      <c r="K26" s="97"/>
    </row>
    <row r="27" spans="1:12">
      <c r="B27" s="97"/>
      <c r="C27" s="97"/>
      <c r="D27" s="97"/>
      <c r="F27" s="207">
        <v>4.1097012444862324</v>
      </c>
      <c r="G27" s="207">
        <v>0.70921804749458628</v>
      </c>
      <c r="H27" s="218">
        <v>5.7946935487673183</v>
      </c>
      <c r="K27" s="97"/>
    </row>
    <row r="28" spans="1:12">
      <c r="B28" s="97"/>
      <c r="C28" s="97"/>
      <c r="D28" s="97"/>
      <c r="F28" s="207">
        <v>4.1576250746838861</v>
      </c>
      <c r="G28" s="207">
        <v>0.70845444575598726</v>
      </c>
      <c r="H28" s="218">
        <v>5.8685849169134805</v>
      </c>
      <c r="K28" s="97"/>
    </row>
    <row r="29" spans="1:12">
      <c r="F29" s="207">
        <v>4.2061600083592818</v>
      </c>
      <c r="G29" s="207">
        <v>0.7077004585288903</v>
      </c>
      <c r="H29" s="218">
        <v>5.9434185150914027</v>
      </c>
    </row>
    <row r="30" spans="1:12">
      <c r="F30" s="207">
        <v>4.2553138380335733</v>
      </c>
      <c r="G30" s="207">
        <v>0.70695596475695555</v>
      </c>
      <c r="H30" s="218">
        <v>6.0192063582015436</v>
      </c>
    </row>
    <row r="31" spans="1:12">
      <c r="F31" s="207">
        <v>4.3050944555946948</v>
      </c>
      <c r="G31" s="207">
        <v>0.70622084490806414</v>
      </c>
      <c r="H31" s="218">
        <v>6.0959606143530527</v>
      </c>
    </row>
    <row r="32" spans="1:12">
      <c r="F32" s="207">
        <v>4.3555098535644419</v>
      </c>
      <c r="G32" s="207">
        <v>0.70549498095512631</v>
      </c>
      <c r="H32" s="218">
        <v>6.1736936068174213</v>
      </c>
    </row>
    <row r="35" spans="6:9">
      <c r="F35" s="96">
        <v>7074526351.8565598</v>
      </c>
      <c r="G35" s="96">
        <v>13056239690.011703</v>
      </c>
      <c r="H35" s="96">
        <v>20130766041.868263</v>
      </c>
      <c r="I35" s="96">
        <v>0</v>
      </c>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5"/>
  <sheetViews>
    <sheetView workbookViewId="0">
      <selection sqref="A1:XFD1048576"/>
    </sheetView>
  </sheetViews>
  <sheetFormatPr baseColWidth="10" defaultColWidth="10.7109375" defaultRowHeight="13" x14ac:dyDescent="0"/>
  <cols>
    <col min="1" max="6" width="10.7109375" style="88"/>
    <col min="7" max="7" width="14.28515625" style="101" customWidth="1"/>
    <col min="8" max="11" width="10.7109375" style="88"/>
    <col min="12" max="14" width="10.7109375" style="434"/>
    <col min="15" max="16384" width="10.7109375" style="88"/>
  </cols>
  <sheetData>
    <row r="1" spans="1:32">
      <c r="I1" s="88" t="s">
        <v>157</v>
      </c>
      <c r="L1" s="434" t="s">
        <v>805</v>
      </c>
      <c r="M1" s="434" t="s">
        <v>806</v>
      </c>
      <c r="P1" s="155" t="s">
        <v>161</v>
      </c>
      <c r="Y1" s="155" t="s">
        <v>162</v>
      </c>
      <c r="Z1" s="205"/>
      <c r="AA1" s="205"/>
      <c r="AB1" s="205"/>
      <c r="AC1" s="205"/>
      <c r="AD1" s="205"/>
      <c r="AE1" s="205"/>
      <c r="AF1" s="205"/>
    </row>
    <row r="2" spans="1:32">
      <c r="B2" s="88" t="s">
        <v>101</v>
      </c>
      <c r="C2" s="88" t="s">
        <v>102</v>
      </c>
      <c r="D2" s="88" t="s">
        <v>103</v>
      </c>
      <c r="E2" s="88" t="s">
        <v>104</v>
      </c>
      <c r="F2" s="88" t="s">
        <v>105</v>
      </c>
      <c r="G2" s="101" t="s">
        <v>155</v>
      </c>
      <c r="H2" s="88" t="s">
        <v>511</v>
      </c>
      <c r="Q2" s="155" t="s">
        <v>498</v>
      </c>
      <c r="R2" s="205" t="s">
        <v>101</v>
      </c>
      <c r="S2" s="205" t="s">
        <v>102</v>
      </c>
      <c r="T2" s="205" t="s">
        <v>103</v>
      </c>
      <c r="U2" s="205" t="s">
        <v>104</v>
      </c>
      <c r="V2" s="205" t="s">
        <v>105</v>
      </c>
      <c r="W2" s="205" t="s">
        <v>155</v>
      </c>
      <c r="Y2" s="205"/>
      <c r="Z2" s="155" t="s">
        <v>498</v>
      </c>
      <c r="AA2" s="205" t="s">
        <v>101</v>
      </c>
      <c r="AB2" s="205" t="s">
        <v>102</v>
      </c>
      <c r="AC2" s="205" t="s">
        <v>103</v>
      </c>
      <c r="AD2" s="205" t="s">
        <v>104</v>
      </c>
      <c r="AE2" s="205" t="s">
        <v>105</v>
      </c>
      <c r="AF2" s="205" t="s">
        <v>155</v>
      </c>
    </row>
    <row r="3" spans="1:32">
      <c r="Y3" s="205"/>
      <c r="Z3" s="205"/>
      <c r="AA3" s="205"/>
      <c r="AB3" s="205"/>
      <c r="AC3" s="205"/>
      <c r="AD3" s="205"/>
      <c r="AE3" s="205"/>
      <c r="AF3" s="205"/>
    </row>
    <row r="4" spans="1:32" s="221" customFormat="1">
      <c r="L4" s="434"/>
      <c r="M4" s="434"/>
      <c r="N4" s="434"/>
    </row>
    <row r="5" spans="1:32" s="221" customFormat="1">
      <c r="L5" s="434"/>
      <c r="M5" s="434"/>
      <c r="N5" s="434"/>
    </row>
    <row r="6" spans="1:32">
      <c r="P6" s="205"/>
      <c r="Q6" s="205"/>
      <c r="R6" s="205"/>
      <c r="S6" s="205"/>
      <c r="T6" s="205"/>
      <c r="U6" s="205"/>
      <c r="V6" s="205"/>
      <c r="W6" s="205"/>
      <c r="X6" s="205"/>
      <c r="Y6" s="205"/>
      <c r="Z6" s="205"/>
      <c r="AA6" s="205"/>
      <c r="AB6" s="205"/>
      <c r="AC6" s="205"/>
      <c r="AD6" s="205"/>
      <c r="AE6" s="205"/>
      <c r="AF6" s="205"/>
    </row>
    <row r="7" spans="1:32">
      <c r="Y7" s="205"/>
      <c r="Z7" s="205"/>
      <c r="AA7" s="205"/>
      <c r="AB7" s="205"/>
      <c r="AC7" s="205"/>
      <c r="AD7" s="205"/>
      <c r="AE7" s="205"/>
      <c r="AF7" s="205"/>
    </row>
    <row r="8" spans="1:32">
      <c r="A8" s="88">
        <v>1920</v>
      </c>
      <c r="P8" s="205">
        <v>1920</v>
      </c>
      <c r="Y8" s="205">
        <v>1920</v>
      </c>
      <c r="Z8" s="205"/>
      <c r="AA8" s="205"/>
      <c r="AB8" s="205"/>
      <c r="AC8" s="205"/>
      <c r="AD8" s="205"/>
      <c r="AE8" s="205"/>
      <c r="AF8" s="205"/>
    </row>
    <row r="9" spans="1:32">
      <c r="A9" s="88">
        <v>1921</v>
      </c>
      <c r="P9" s="205">
        <v>1921</v>
      </c>
      <c r="Y9" s="205">
        <v>1921</v>
      </c>
      <c r="Z9" s="205"/>
      <c r="AA9" s="205"/>
      <c r="AB9" s="205"/>
      <c r="AC9" s="205"/>
      <c r="AD9" s="205"/>
      <c r="AE9" s="205"/>
      <c r="AF9" s="205"/>
    </row>
    <row r="10" spans="1:32">
      <c r="A10" s="88">
        <v>1922</v>
      </c>
      <c r="P10" s="205">
        <v>1922</v>
      </c>
      <c r="Y10" s="205">
        <v>1922</v>
      </c>
      <c r="Z10" s="205"/>
      <c r="AA10" s="205"/>
      <c r="AB10" s="205"/>
      <c r="AC10" s="205"/>
      <c r="AD10" s="205"/>
      <c r="AE10" s="205"/>
      <c r="AF10" s="205"/>
    </row>
    <row r="11" spans="1:32">
      <c r="A11" s="8">
        <v>1923</v>
      </c>
      <c r="P11" s="8">
        <v>1923</v>
      </c>
      <c r="Y11" s="8">
        <v>1923</v>
      </c>
      <c r="Z11" s="205"/>
      <c r="AA11" s="205"/>
      <c r="AB11" s="205"/>
      <c r="AC11" s="205"/>
      <c r="AD11" s="205"/>
      <c r="AE11" s="205"/>
      <c r="AF11" s="205"/>
    </row>
    <row r="12" spans="1:32">
      <c r="A12" s="88">
        <v>1924</v>
      </c>
      <c r="P12" s="205">
        <v>1924</v>
      </c>
      <c r="Y12" s="205">
        <v>1924</v>
      </c>
      <c r="Z12" s="205"/>
      <c r="AA12" s="205"/>
      <c r="AB12" s="205"/>
      <c r="AC12" s="205"/>
      <c r="AD12" s="205"/>
      <c r="AE12" s="205"/>
      <c r="AF12" s="205"/>
    </row>
    <row r="13" spans="1:32">
      <c r="A13" s="88">
        <v>1925</v>
      </c>
      <c r="P13" s="205">
        <v>1925</v>
      </c>
      <c r="Y13" s="205">
        <v>1925</v>
      </c>
      <c r="Z13" s="205"/>
      <c r="AA13" s="205"/>
      <c r="AB13" s="205"/>
      <c r="AC13" s="205"/>
      <c r="AD13" s="205"/>
      <c r="AE13" s="205"/>
      <c r="AF13" s="205"/>
    </row>
    <row r="14" spans="1:32">
      <c r="A14" s="88">
        <v>1926</v>
      </c>
      <c r="P14" s="205">
        <v>1926</v>
      </c>
      <c r="Y14" s="205">
        <v>1926</v>
      </c>
      <c r="Z14" s="205"/>
      <c r="AA14" s="205"/>
      <c r="AB14" s="205"/>
      <c r="AC14" s="205"/>
      <c r="AD14" s="205"/>
      <c r="AE14" s="205"/>
      <c r="AF14" s="205"/>
    </row>
    <row r="15" spans="1:32">
      <c r="A15" s="88">
        <v>1927</v>
      </c>
      <c r="P15" s="205">
        <v>1927</v>
      </c>
      <c r="Y15" s="205">
        <v>1927</v>
      </c>
      <c r="Z15" s="205"/>
      <c r="AA15" s="205"/>
      <c r="AB15" s="205"/>
      <c r="AC15" s="205"/>
      <c r="AD15" s="205"/>
      <c r="AE15" s="205"/>
      <c r="AF15" s="205"/>
    </row>
    <row r="16" spans="1:32">
      <c r="A16" s="88">
        <v>1928</v>
      </c>
      <c r="P16" s="205">
        <v>1928</v>
      </c>
      <c r="Y16" s="205">
        <v>1928</v>
      </c>
      <c r="Z16" s="205"/>
      <c r="AA16" s="205"/>
      <c r="AB16" s="205"/>
      <c r="AC16" s="205"/>
      <c r="AD16" s="205"/>
      <c r="AE16" s="205"/>
      <c r="AF16" s="205"/>
    </row>
    <row r="17" spans="1:32">
      <c r="A17" s="88">
        <v>1929</v>
      </c>
      <c r="P17" s="205">
        <v>1929</v>
      </c>
      <c r="Y17" s="205">
        <v>1929</v>
      </c>
      <c r="Z17" s="205"/>
      <c r="AA17" s="205"/>
      <c r="AB17" s="205"/>
      <c r="AC17" s="205"/>
      <c r="AD17" s="205"/>
      <c r="AE17" s="205"/>
      <c r="AF17" s="205"/>
    </row>
    <row r="18" spans="1:32">
      <c r="A18" s="8">
        <v>1930</v>
      </c>
      <c r="P18" s="8">
        <v>1930</v>
      </c>
      <c r="Y18" s="8">
        <v>1930</v>
      </c>
      <c r="Z18" s="205"/>
      <c r="AA18" s="205"/>
      <c r="AB18" s="205"/>
      <c r="AC18" s="205"/>
      <c r="AD18" s="205"/>
      <c r="AE18" s="205"/>
      <c r="AF18" s="205"/>
    </row>
    <row r="19" spans="1:32">
      <c r="A19" s="88">
        <v>1931</v>
      </c>
      <c r="P19" s="205">
        <v>1931</v>
      </c>
      <c r="Y19" s="205">
        <v>1931</v>
      </c>
      <c r="Z19" s="205"/>
      <c r="AA19" s="205"/>
      <c r="AB19" s="205"/>
      <c r="AC19" s="205"/>
      <c r="AD19" s="205"/>
      <c r="AE19" s="205"/>
      <c r="AF19" s="205"/>
    </row>
    <row r="20" spans="1:32">
      <c r="A20" s="88">
        <v>1932</v>
      </c>
      <c r="B20" s="4"/>
      <c r="C20" s="4"/>
      <c r="D20" s="4"/>
      <c r="E20" s="4"/>
      <c r="F20" s="4"/>
      <c r="G20" s="4"/>
      <c r="P20" s="205">
        <v>1932</v>
      </c>
      <c r="Y20" s="205">
        <v>1932</v>
      </c>
      <c r="Z20" s="205"/>
      <c r="AA20" s="205"/>
      <c r="AB20" s="205"/>
      <c r="AC20" s="205"/>
      <c r="AD20" s="205"/>
      <c r="AE20" s="205"/>
      <c r="AF20" s="205"/>
    </row>
    <row r="21" spans="1:32">
      <c r="A21" s="88">
        <v>1933</v>
      </c>
      <c r="B21" s="4"/>
      <c r="C21" s="4"/>
      <c r="D21" s="4"/>
      <c r="E21" s="4"/>
      <c r="F21" s="4"/>
      <c r="G21" s="4"/>
      <c r="P21" s="205">
        <v>1933</v>
      </c>
      <c r="Y21" s="205">
        <v>1933</v>
      </c>
      <c r="Z21" s="205"/>
      <c r="AA21" s="205"/>
      <c r="AB21" s="205"/>
      <c r="AC21" s="205"/>
      <c r="AD21" s="205"/>
      <c r="AE21" s="205"/>
      <c r="AF21" s="205"/>
    </row>
    <row r="22" spans="1:32">
      <c r="A22" s="88">
        <v>1934</v>
      </c>
      <c r="B22" s="4"/>
      <c r="C22" s="4"/>
      <c r="D22" s="4"/>
      <c r="E22" s="4"/>
      <c r="F22" s="4"/>
      <c r="G22" s="4"/>
      <c r="P22" s="205">
        <v>1934</v>
      </c>
      <c r="Y22" s="205">
        <v>1934</v>
      </c>
      <c r="Z22" s="205"/>
      <c r="AA22" s="205"/>
      <c r="AB22" s="205"/>
      <c r="AC22" s="205"/>
      <c r="AD22" s="205"/>
      <c r="AE22" s="205"/>
      <c r="AF22" s="205"/>
    </row>
    <row r="23" spans="1:32">
      <c r="A23" s="88">
        <v>1935</v>
      </c>
      <c r="B23" s="4"/>
      <c r="C23" s="4"/>
      <c r="D23" s="4"/>
      <c r="E23" s="4"/>
      <c r="F23" s="4"/>
      <c r="G23" s="4"/>
      <c r="P23" s="205">
        <v>1935</v>
      </c>
      <c r="Y23" s="205">
        <v>1935</v>
      </c>
      <c r="Z23" s="205"/>
      <c r="AA23" s="205"/>
      <c r="AB23" s="205"/>
      <c r="AC23" s="205"/>
      <c r="AD23" s="205"/>
      <c r="AE23" s="205"/>
      <c r="AF23" s="205"/>
    </row>
    <row r="24" spans="1:32">
      <c r="A24" s="88">
        <v>1936</v>
      </c>
      <c r="B24" s="4"/>
      <c r="C24" s="4"/>
      <c r="D24" s="4"/>
      <c r="E24" s="4"/>
      <c r="F24" s="4"/>
      <c r="G24" s="4"/>
      <c r="P24" s="205">
        <v>1936</v>
      </c>
      <c r="Y24" s="205">
        <v>1936</v>
      </c>
      <c r="Z24" s="205"/>
      <c r="AA24" s="205"/>
      <c r="AB24" s="205"/>
      <c r="AC24" s="205"/>
      <c r="AD24" s="205"/>
      <c r="AE24" s="205"/>
      <c r="AF24" s="205"/>
    </row>
    <row r="25" spans="1:32">
      <c r="A25" s="8">
        <v>1937</v>
      </c>
      <c r="B25" s="85"/>
      <c r="C25" s="85"/>
      <c r="D25" s="85"/>
      <c r="E25" s="85"/>
      <c r="F25" s="85"/>
      <c r="G25" s="85"/>
      <c r="P25" s="8">
        <v>1937</v>
      </c>
      <c r="Y25" s="8">
        <v>1937</v>
      </c>
      <c r="Z25" s="205"/>
      <c r="AA25" s="205"/>
      <c r="AB25" s="205"/>
      <c r="AC25" s="205"/>
      <c r="AD25" s="205"/>
      <c r="AE25" s="205"/>
      <c r="AF25" s="205"/>
    </row>
    <row r="26" spans="1:32">
      <c r="A26" s="88">
        <v>1938</v>
      </c>
      <c r="B26" s="4"/>
      <c r="C26" s="4"/>
      <c r="D26" s="4"/>
      <c r="E26" s="4"/>
      <c r="F26" s="4"/>
      <c r="G26" s="4"/>
      <c r="P26" s="205">
        <v>1938</v>
      </c>
      <c r="Y26" s="205">
        <v>1938</v>
      </c>
      <c r="Z26" s="205"/>
      <c r="AA26" s="205"/>
      <c r="AB26" s="205"/>
      <c r="AC26" s="205"/>
      <c r="AD26" s="205"/>
      <c r="AE26" s="205"/>
      <c r="AF26" s="205"/>
    </row>
    <row r="27" spans="1:32">
      <c r="A27" s="88">
        <v>1939</v>
      </c>
      <c r="B27" s="4"/>
      <c r="C27" s="4"/>
      <c r="D27" s="4"/>
      <c r="E27" s="4"/>
      <c r="F27" s="4"/>
      <c r="G27" s="4"/>
      <c r="P27" s="205">
        <v>1939</v>
      </c>
      <c r="Y27" s="205">
        <v>1939</v>
      </c>
      <c r="Z27" s="205"/>
      <c r="AA27" s="205"/>
      <c r="AB27" s="205"/>
      <c r="AC27" s="205"/>
      <c r="AD27" s="205"/>
      <c r="AE27" s="205"/>
      <c r="AF27" s="205"/>
    </row>
    <row r="28" spans="1:32">
      <c r="A28" s="88">
        <v>1940</v>
      </c>
      <c r="B28" s="4"/>
      <c r="C28" s="4"/>
      <c r="D28" s="4"/>
      <c r="E28" s="4"/>
      <c r="F28" s="4"/>
      <c r="G28" s="4"/>
      <c r="P28" s="205">
        <v>1940</v>
      </c>
      <c r="Y28" s="205">
        <v>1940</v>
      </c>
      <c r="Z28" s="205"/>
      <c r="AA28" s="205"/>
      <c r="AB28" s="205"/>
      <c r="AC28" s="205"/>
      <c r="AD28" s="205"/>
      <c r="AE28" s="205"/>
      <c r="AF28" s="205"/>
    </row>
    <row r="29" spans="1:32">
      <c r="A29" s="88">
        <v>1941</v>
      </c>
      <c r="B29" s="4"/>
      <c r="C29" s="4"/>
      <c r="D29" s="4"/>
      <c r="E29" s="4"/>
      <c r="F29" s="4"/>
      <c r="G29" s="4"/>
      <c r="P29" s="205">
        <v>1941</v>
      </c>
      <c r="Y29" s="205">
        <v>1941</v>
      </c>
      <c r="Z29" s="205"/>
      <c r="AA29" s="205"/>
      <c r="AB29" s="205"/>
      <c r="AC29" s="205"/>
      <c r="AD29" s="205"/>
      <c r="AE29" s="205"/>
      <c r="AF29" s="205"/>
    </row>
    <row r="30" spans="1:32">
      <c r="A30" s="88">
        <v>1942</v>
      </c>
      <c r="P30" s="205">
        <v>1942</v>
      </c>
      <c r="Y30" s="205">
        <v>1942</v>
      </c>
      <c r="Z30" s="205"/>
      <c r="AA30" s="205"/>
      <c r="AB30" s="205"/>
      <c r="AC30" s="205"/>
      <c r="AD30" s="205"/>
      <c r="AE30" s="205"/>
      <c r="AF30" s="205"/>
    </row>
    <row r="31" spans="1:32">
      <c r="A31" s="88">
        <v>1943</v>
      </c>
      <c r="P31" s="205">
        <v>1943</v>
      </c>
      <c r="Y31" s="205">
        <v>1943</v>
      </c>
      <c r="Z31" s="205"/>
      <c r="AA31" s="205"/>
      <c r="AB31" s="205"/>
      <c r="AC31" s="205"/>
      <c r="AD31" s="205"/>
      <c r="AE31" s="205"/>
      <c r="AF31" s="205"/>
    </row>
    <row r="32" spans="1:32">
      <c r="A32" s="88">
        <v>1944</v>
      </c>
      <c r="P32" s="205">
        <v>1944</v>
      </c>
      <c r="Y32" s="205">
        <v>1944</v>
      </c>
      <c r="Z32" s="205"/>
      <c r="AA32" s="205"/>
      <c r="AB32" s="205"/>
      <c r="AC32" s="205"/>
      <c r="AD32" s="205"/>
      <c r="AE32" s="205"/>
      <c r="AF32" s="205"/>
    </row>
    <row r="33" spans="1:32">
      <c r="A33" s="88">
        <v>1945</v>
      </c>
      <c r="P33" s="205">
        <v>1945</v>
      </c>
      <c r="Y33" s="205">
        <v>1945</v>
      </c>
      <c r="Z33" s="205"/>
      <c r="AA33" s="205"/>
      <c r="AB33" s="205"/>
      <c r="AC33" s="205"/>
      <c r="AD33" s="205"/>
      <c r="AE33" s="205"/>
      <c r="AF33" s="205"/>
    </row>
    <row r="34" spans="1:32">
      <c r="A34" s="88">
        <v>1946</v>
      </c>
      <c r="B34" s="4"/>
      <c r="C34" s="4">
        <v>13.086465523503634</v>
      </c>
      <c r="D34" s="4">
        <v>9.5195264532776918</v>
      </c>
      <c r="E34" s="4">
        <v>4.3677255606566909</v>
      </c>
      <c r="F34" s="4">
        <v>3.0877050239554653</v>
      </c>
      <c r="G34" s="4">
        <v>1.347901653031687</v>
      </c>
      <c r="H34" s="4">
        <v>0.30860493277627749</v>
      </c>
      <c r="I34" s="201">
        <v>0.8124469156370242</v>
      </c>
      <c r="J34" s="88">
        <v>10.632058551160782</v>
      </c>
      <c r="K34" s="4">
        <v>2.4544069723428521</v>
      </c>
      <c r="L34" s="201">
        <v>0.78104666956625723</v>
      </c>
      <c r="M34" s="434">
        <v>2.4116417255634168</v>
      </c>
      <c r="N34" s="4">
        <v>0.67606329839204848</v>
      </c>
      <c r="P34" s="205">
        <v>1946</v>
      </c>
      <c r="Q34" s="4">
        <v>31.330906510308246</v>
      </c>
      <c r="R34" s="4">
        <v>22.792703539972774</v>
      </c>
      <c r="S34" s="4">
        <v>10.226067107920397</v>
      </c>
      <c r="T34" s="4">
        <v>7.1540066939202074</v>
      </c>
      <c r="U34" s="209">
        <v>2.99028110511663</v>
      </c>
      <c r="V34" s="4">
        <v>1.9027289677964072</v>
      </c>
      <c r="W34" s="4">
        <v>0.6604833661643883</v>
      </c>
      <c r="Y34" s="205">
        <v>1946</v>
      </c>
      <c r="Z34" s="4"/>
      <c r="AA34" s="4"/>
      <c r="AB34" s="4"/>
      <c r="AC34" s="4"/>
      <c r="AD34" s="209">
        <v>2.8208533882425977</v>
      </c>
      <c r="AE34" s="4">
        <v>2.0784271089545006</v>
      </c>
      <c r="AF34" s="4">
        <v>1.0364868718655575</v>
      </c>
    </row>
    <row r="35" spans="1:32" s="8" customFormat="1">
      <c r="A35" s="8">
        <v>1947</v>
      </c>
      <c r="B35" s="99"/>
      <c r="C35" s="99">
        <v>13.496222841087283</v>
      </c>
      <c r="D35" s="99">
        <v>9.4451470769561734</v>
      </c>
      <c r="E35" s="99">
        <v>4.1163496470702645</v>
      </c>
      <c r="F35" s="99">
        <v>2.9274706554064678</v>
      </c>
      <c r="G35" s="99">
        <v>1.3035980337024236</v>
      </c>
      <c r="H35" s="4">
        <v>0.31668787772443852</v>
      </c>
      <c r="I35" s="201">
        <v>0.80784124545265545</v>
      </c>
      <c r="J35" s="88">
        <v>10.902805468850527</v>
      </c>
      <c r="K35" s="4">
        <v>2.5934173722367557</v>
      </c>
      <c r="L35" s="201">
        <v>0.73194502052062638</v>
      </c>
      <c r="M35" s="434">
        <v>2.1427475689450186</v>
      </c>
      <c r="N35" s="4">
        <v>0.78472308646144917</v>
      </c>
      <c r="P35" s="8">
        <v>1947</v>
      </c>
      <c r="Q35" s="4">
        <v>31.918323300407941</v>
      </c>
      <c r="R35" s="4">
        <v>22.038297847941855</v>
      </c>
      <c r="S35" s="4">
        <v>9.1545337198854551</v>
      </c>
      <c r="T35" s="4">
        <v>6.3295401306794368</v>
      </c>
      <c r="U35" s="209">
        <v>2.6452272881107755</v>
      </c>
      <c r="V35" s="4">
        <v>1.7442279863729786</v>
      </c>
      <c r="W35" s="4">
        <v>0.79162171194614639</v>
      </c>
      <c r="X35" s="88"/>
      <c r="Y35" s="8">
        <v>1947</v>
      </c>
      <c r="Z35" s="4"/>
      <c r="AA35" s="4"/>
      <c r="AB35" s="4"/>
      <c r="AC35" s="4">
        <v>5.9815002495464231</v>
      </c>
      <c r="AD35" s="209">
        <v>3.0524743505846068</v>
      </c>
      <c r="AE35" s="4">
        <v>2.3009563366032397</v>
      </c>
      <c r="AF35" s="4">
        <v>1.1792833943863226</v>
      </c>
    </row>
    <row r="36" spans="1:32">
      <c r="A36" s="88">
        <v>1948</v>
      </c>
      <c r="B36" s="4"/>
      <c r="C36" s="4">
        <v>11.123225101420623</v>
      </c>
      <c r="D36" s="4">
        <v>8.0351611814798201</v>
      </c>
      <c r="E36" s="4">
        <v>3.7964427504083456</v>
      </c>
      <c r="F36" s="4">
        <v>2.7488606152112718</v>
      </c>
      <c r="G36" s="4">
        <v>1.242740418959293</v>
      </c>
      <c r="H36" s="4">
        <v>0.32734338449476785</v>
      </c>
      <c r="I36" s="201">
        <v>0.84916429736766774</v>
      </c>
      <c r="J36" s="88">
        <v>9.4454456277102476</v>
      </c>
      <c r="K36" s="4">
        <v>1.6777794737103751</v>
      </c>
      <c r="L36" s="201">
        <v>0.81899020019750124</v>
      </c>
      <c r="M36" s="434">
        <v>2.2512899055669058</v>
      </c>
      <c r="N36" s="4">
        <v>0.497570709644366</v>
      </c>
      <c r="P36" s="205">
        <v>1948</v>
      </c>
      <c r="Q36" s="4">
        <v>26.871436898455691</v>
      </c>
      <c r="R36" s="4">
        <v>19.293912732149536</v>
      </c>
      <c r="S36" s="4">
        <v>9.0477076461408963</v>
      </c>
      <c r="T36" s="4">
        <v>6.5510226378897505</v>
      </c>
      <c r="U36" s="209">
        <v>2.9413682063960431</v>
      </c>
      <c r="V36" s="4">
        <v>2.1679883543402214</v>
      </c>
      <c r="W36" s="4">
        <v>1.471298618712424</v>
      </c>
      <c r="X36" s="8"/>
      <c r="Y36" s="205">
        <v>1948</v>
      </c>
      <c r="Z36" s="4"/>
      <c r="AA36" s="4"/>
      <c r="AB36" s="4"/>
      <c r="AC36" s="4">
        <v>4.4414937400484673</v>
      </c>
      <c r="AD36" s="209">
        <v>2.1938709656050652</v>
      </c>
      <c r="AE36" s="4">
        <v>1.6309450929624421</v>
      </c>
      <c r="AF36" s="4">
        <v>0.78334002641043676</v>
      </c>
    </row>
    <row r="37" spans="1:32">
      <c r="A37" s="88">
        <v>1949</v>
      </c>
      <c r="B37" s="4"/>
      <c r="C37" s="4"/>
      <c r="D37" s="4"/>
      <c r="E37" s="4"/>
      <c r="F37" s="4"/>
      <c r="G37" s="4"/>
      <c r="H37" s="4"/>
      <c r="J37" s="88">
        <v>10.154833933551467</v>
      </c>
      <c r="K37" s="88">
        <v>1.8020416314958321</v>
      </c>
      <c r="M37" s="434">
        <v>2.3730171250761734</v>
      </c>
      <c r="N37" s="434">
        <v>0.48684013210399157</v>
      </c>
      <c r="P37" s="205">
        <v>1949</v>
      </c>
      <c r="Q37" s="4"/>
      <c r="U37" s="5"/>
      <c r="Y37" s="205">
        <v>1949</v>
      </c>
      <c r="Z37" s="4"/>
      <c r="AA37" s="4"/>
      <c r="AB37" s="4"/>
      <c r="AC37" s="4"/>
      <c r="AD37" s="209"/>
      <c r="AE37" s="4"/>
      <c r="AF37" s="4"/>
    </row>
    <row r="38" spans="1:32">
      <c r="A38" s="88">
        <v>1950</v>
      </c>
      <c r="B38" s="4"/>
      <c r="C38" s="4"/>
      <c r="D38" s="4"/>
      <c r="E38" s="4"/>
      <c r="F38" s="4"/>
      <c r="G38" s="4"/>
      <c r="H38" s="4"/>
      <c r="J38" s="88">
        <v>10.864222239392687</v>
      </c>
      <c r="K38" s="88">
        <v>1.9263037892812891</v>
      </c>
      <c r="M38" s="434">
        <v>2.4947443445854409</v>
      </c>
      <c r="N38" s="434">
        <v>0.47610955456361714</v>
      </c>
      <c r="P38" s="205">
        <v>1950</v>
      </c>
      <c r="U38" s="5"/>
      <c r="Y38" s="205">
        <v>1950</v>
      </c>
      <c r="Z38" s="205"/>
      <c r="AA38" s="205"/>
      <c r="AB38" s="205"/>
      <c r="AC38" s="205"/>
      <c r="AD38" s="5"/>
      <c r="AE38" s="205"/>
      <c r="AF38" s="205"/>
    </row>
    <row r="39" spans="1:32">
      <c r="A39" s="88">
        <v>1951</v>
      </c>
      <c r="H39" s="4"/>
      <c r="J39" s="88">
        <v>11.573610545233906</v>
      </c>
      <c r="K39" s="88">
        <v>2.0505659470667461</v>
      </c>
      <c r="M39" s="434">
        <v>2.6164715640947085</v>
      </c>
      <c r="N39" s="434">
        <v>0.46537897702324271</v>
      </c>
      <c r="P39" s="205">
        <v>1951</v>
      </c>
      <c r="U39" s="5"/>
      <c r="Y39" s="205">
        <v>1951</v>
      </c>
      <c r="Z39" s="205"/>
      <c r="AA39" s="205"/>
      <c r="AB39" s="205"/>
      <c r="AC39" s="205"/>
      <c r="AD39" s="5"/>
      <c r="AE39" s="205"/>
      <c r="AF39" s="205"/>
    </row>
    <row r="40" spans="1:32">
      <c r="A40" s="88">
        <v>1952</v>
      </c>
      <c r="B40" s="4"/>
      <c r="C40" s="4">
        <v>14.457826955927331</v>
      </c>
      <c r="D40" s="4">
        <v>10.367113800623658</v>
      </c>
      <c r="E40" s="4">
        <v>4.5828161803681233</v>
      </c>
      <c r="F40" s="4">
        <v>3.1928471830868448</v>
      </c>
      <c r="G40" s="4">
        <v>1.3296752062886061</v>
      </c>
      <c r="H40" s="4">
        <v>0.29014369199111045</v>
      </c>
      <c r="I40" s="201">
        <v>0.84957434395349574</v>
      </c>
      <c r="J40" s="88">
        <v>12.282998851075128</v>
      </c>
      <c r="K40" s="4">
        <v>2.1748281048522031</v>
      </c>
      <c r="L40" s="201">
        <v>0.85760408393761145</v>
      </c>
      <c r="M40" s="434">
        <v>2.7381987836039765</v>
      </c>
      <c r="N40" s="4">
        <v>0.45464839948286828</v>
      </c>
      <c r="P40" s="205">
        <v>1952</v>
      </c>
      <c r="Q40" s="4">
        <v>34.572507485483023</v>
      </c>
      <c r="R40" s="4">
        <v>24.781610606406556</v>
      </c>
      <c r="S40" s="4">
        <v>10.98505121140667</v>
      </c>
      <c r="T40" s="4">
        <v>7.6565828058101388</v>
      </c>
      <c r="U40" s="209">
        <v>3.096443317404951</v>
      </c>
      <c r="V40" s="4">
        <v>2.1374083681928639</v>
      </c>
      <c r="W40" s="4">
        <v>1.2883190116365415</v>
      </c>
      <c r="Y40" s="205">
        <v>1952</v>
      </c>
      <c r="Z40" s="4"/>
      <c r="AA40" s="4"/>
      <c r="AB40" s="4"/>
      <c r="AC40" s="4">
        <v>5.603470303754496</v>
      </c>
      <c r="AD40" s="209">
        <v>2.6022004392224094</v>
      </c>
      <c r="AE40" s="4">
        <v>1.8438644182016324</v>
      </c>
      <c r="AF40" s="4">
        <v>0.78744177012721672</v>
      </c>
    </row>
    <row r="41" spans="1:32">
      <c r="A41" s="88">
        <v>1953</v>
      </c>
      <c r="B41" s="4"/>
      <c r="C41" s="4">
        <v>14.064531508909203</v>
      </c>
      <c r="D41" s="4">
        <v>9.9526031743175842</v>
      </c>
      <c r="E41" s="4">
        <v>4.1455542849489486</v>
      </c>
      <c r="F41" s="4">
        <v>2.77490126445129</v>
      </c>
      <c r="G41" s="4">
        <v>1.0529521901068282</v>
      </c>
      <c r="H41" s="4">
        <v>0.25399551368311052</v>
      </c>
      <c r="I41" s="201">
        <v>0.82240200331768654</v>
      </c>
      <c r="J41" s="88">
        <v>11.566698888651654</v>
      </c>
      <c r="K41" s="4">
        <v>2.4978326202575492</v>
      </c>
      <c r="L41" s="201">
        <v>0.84278187343116429</v>
      </c>
      <c r="M41" s="434">
        <v>2.3386364862407647</v>
      </c>
      <c r="N41" s="4">
        <v>0.43626477821052534</v>
      </c>
      <c r="P41" s="205">
        <v>1953</v>
      </c>
      <c r="Q41" s="4">
        <v>32.915501915333827</v>
      </c>
      <c r="R41" s="4">
        <v>23.374793715217297</v>
      </c>
      <c r="S41" s="4">
        <v>9.8071053191344699</v>
      </c>
      <c r="T41" s="4">
        <v>6.5867634998843787</v>
      </c>
      <c r="U41" s="209">
        <v>2.5113824713292563</v>
      </c>
      <c r="V41" s="4">
        <v>1.6609825639783256</v>
      </c>
      <c r="W41" s="4">
        <v>0.86335403347383322</v>
      </c>
      <c r="Y41" s="205">
        <v>1953</v>
      </c>
      <c r="Z41" s="4"/>
      <c r="AA41" s="4"/>
      <c r="AB41" s="4"/>
      <c r="AC41" s="4">
        <v>5.9884910641719689</v>
      </c>
      <c r="AD41" s="209">
        <v>2.6797546255453208</v>
      </c>
      <c r="AE41" s="4">
        <v>1.8127768332813305</v>
      </c>
      <c r="AF41" s="4">
        <v>0.70719052062097087</v>
      </c>
    </row>
    <row r="42" spans="1:32">
      <c r="A42" s="88">
        <v>1954</v>
      </c>
      <c r="B42" s="4"/>
      <c r="C42" s="4">
        <v>14.052603208399969</v>
      </c>
      <c r="D42" s="4">
        <v>9.8917234890907721</v>
      </c>
      <c r="E42" s="4">
        <v>4.0746695583319612</v>
      </c>
      <c r="F42" s="4">
        <v>2.7007308655359092</v>
      </c>
      <c r="G42" s="4">
        <v>1.0169872682769319</v>
      </c>
      <c r="H42" s="4">
        <v>0.2495876668569055</v>
      </c>
      <c r="I42" s="201">
        <v>0.8424029707373285</v>
      </c>
      <c r="J42" s="88">
        <v>11.837954689349047</v>
      </c>
      <c r="K42" s="4">
        <v>2.2146485190509217</v>
      </c>
      <c r="L42" s="201">
        <v>0.84500899340643842</v>
      </c>
      <c r="M42" s="434">
        <v>2.2821418701481977</v>
      </c>
      <c r="N42" s="4">
        <v>0.41858899538771155</v>
      </c>
      <c r="P42" s="205">
        <v>1954</v>
      </c>
      <c r="Q42" s="4">
        <v>33.038077780638957</v>
      </c>
      <c r="R42" s="4">
        <v>23.24187779934207</v>
      </c>
      <c r="S42" s="4">
        <v>9.6469863239854554</v>
      </c>
      <c r="T42" s="4">
        <v>6.4535845659929345</v>
      </c>
      <c r="U42" s="209">
        <v>2.4626383860978103</v>
      </c>
      <c r="V42" s="4">
        <v>1.6287650411519878</v>
      </c>
      <c r="W42" s="4">
        <v>0.86352710661873111</v>
      </c>
      <c r="Y42" s="205">
        <v>1954</v>
      </c>
      <c r="Z42" s="4"/>
      <c r="AA42" s="4"/>
      <c r="AB42" s="4"/>
      <c r="AC42" s="4">
        <v>5.7087130969064201</v>
      </c>
      <c r="AD42" s="209">
        <v>2.5677584241674465</v>
      </c>
      <c r="AE42" s="4">
        <v>1.7511617299293956</v>
      </c>
      <c r="AF42" s="4">
        <v>0.64230628621340591</v>
      </c>
    </row>
    <row r="43" spans="1:32">
      <c r="A43" s="88">
        <v>1955</v>
      </c>
      <c r="B43" s="4"/>
      <c r="C43" s="4">
        <v>14.980346540631102</v>
      </c>
      <c r="D43" s="4">
        <v>10.430944935480555</v>
      </c>
      <c r="E43" s="4">
        <v>4.2012394953116434</v>
      </c>
      <c r="F43" s="4">
        <v>2.8096686335418251</v>
      </c>
      <c r="G43" s="4">
        <v>1.0903391956150441</v>
      </c>
      <c r="H43" s="4">
        <v>0.25952797902423885</v>
      </c>
      <c r="I43" s="201">
        <v>0.82420085376044139</v>
      </c>
      <c r="J43" s="88">
        <v>12.346814408415428</v>
      </c>
      <c r="K43" s="4">
        <v>2.6335321322156737</v>
      </c>
      <c r="L43" s="201">
        <v>0.80306959497404906</v>
      </c>
      <c r="M43" s="434">
        <v>2.2563594515497232</v>
      </c>
      <c r="N43" s="4">
        <v>0.55330918199210188</v>
      </c>
      <c r="P43" s="205">
        <v>1955</v>
      </c>
      <c r="Q43" s="4">
        <v>34.545751365168179</v>
      </c>
      <c r="R43" s="4">
        <v>23.892660045994486</v>
      </c>
      <c r="S43" s="4">
        <v>9.5656162838739842</v>
      </c>
      <c r="T43" s="4">
        <v>6.4024817195941335</v>
      </c>
      <c r="U43" s="209">
        <v>2.4973664143765681</v>
      </c>
      <c r="V43" s="4">
        <v>1.7033764857414793</v>
      </c>
      <c r="W43" s="4">
        <v>0.99251160950258632</v>
      </c>
      <c r="Y43" s="205">
        <v>1955</v>
      </c>
      <c r="Z43" s="4"/>
      <c r="AA43" s="4"/>
      <c r="AB43" s="4">
        <v>8.9732027424713952</v>
      </c>
      <c r="AC43" s="4">
        <v>6.4768572871111658</v>
      </c>
      <c r="AD43" s="209">
        <v>2.9659798659541274</v>
      </c>
      <c r="AE43" s="4">
        <v>2.0459700818781568</v>
      </c>
      <c r="AF43" s="4">
        <v>0.81762096512287497</v>
      </c>
    </row>
    <row r="44" spans="1:32">
      <c r="A44" s="88">
        <v>1956</v>
      </c>
      <c r="B44" s="4"/>
      <c r="C44" s="4">
        <v>13.511621343276591</v>
      </c>
      <c r="D44" s="4">
        <v>9.6317039306178316</v>
      </c>
      <c r="E44" s="4">
        <v>4.0004541588615599</v>
      </c>
      <c r="F44" s="4">
        <v>2.6866037492587087</v>
      </c>
      <c r="G44" s="4">
        <v>1.0384709952839244</v>
      </c>
      <c r="H44" s="4">
        <v>0.25958827524209155</v>
      </c>
      <c r="I44" s="201">
        <v>0.81197384692848851</v>
      </c>
      <c r="J44" s="88">
        <v>10.971083160341365</v>
      </c>
      <c r="K44" s="4">
        <v>2.5405381829352258</v>
      </c>
      <c r="L44" s="201">
        <v>0.82486574738720397</v>
      </c>
      <c r="M44" s="434">
        <v>2.2160874095655489</v>
      </c>
      <c r="N44" s="4">
        <v>0.47051633969315976</v>
      </c>
      <c r="P44" s="205">
        <v>1956</v>
      </c>
      <c r="Q44" s="4">
        <v>30.927365880129273</v>
      </c>
      <c r="R44" s="4">
        <v>22.083609862764931</v>
      </c>
      <c r="S44" s="4">
        <v>9.1784492764818157</v>
      </c>
      <c r="T44" s="4">
        <v>6.1903639777951565</v>
      </c>
      <c r="U44" s="209">
        <v>2.4192420697647909</v>
      </c>
      <c r="V44" s="4">
        <v>1.5685393573106554</v>
      </c>
      <c r="W44" s="4">
        <v>0.91394564567731429</v>
      </c>
      <c r="Y44" s="205">
        <v>1956</v>
      </c>
      <c r="Z44" s="4"/>
      <c r="AA44" s="4"/>
      <c r="AB44" s="4">
        <v>8.0749684745095376</v>
      </c>
      <c r="AC44" s="4">
        <v>5.930021113472197</v>
      </c>
      <c r="AD44" s="209">
        <v>2.6680658787862646</v>
      </c>
      <c r="AE44" s="4">
        <v>1.8350517208786568</v>
      </c>
      <c r="AF44" s="4">
        <v>0.72519422564117653</v>
      </c>
    </row>
    <row r="45" spans="1:32">
      <c r="A45" s="88">
        <v>1957</v>
      </c>
      <c r="B45" s="4"/>
      <c r="C45" s="4"/>
      <c r="D45" s="4"/>
      <c r="E45" s="4"/>
      <c r="F45" s="4"/>
      <c r="G45" s="4"/>
      <c r="H45" s="4"/>
      <c r="P45" s="205">
        <v>1957</v>
      </c>
      <c r="Y45" s="205">
        <v>1957</v>
      </c>
      <c r="Z45" s="205"/>
      <c r="AA45" s="205"/>
      <c r="AB45" s="205"/>
      <c r="AC45" s="205"/>
      <c r="AD45" s="4"/>
      <c r="AE45" s="205"/>
      <c r="AF45" s="205"/>
    </row>
  </sheetData>
  <pageMargins left="0.75" right="0.75" top="1" bottom="1" header="0.5" footer="0.5"/>
  <extLst>
    <ext xmlns:mx="http://schemas.microsoft.com/office/mac/excel/2008/main" uri="{64002731-A6B0-56B0-2670-7721B7C09600}">
      <mx:PLV Mode="0" OnePage="0" WScale="0"/>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4"/>
  <sheetViews>
    <sheetView topLeftCell="A10" workbookViewId="0">
      <selection activeCell="A15" sqref="A15"/>
    </sheetView>
  </sheetViews>
  <sheetFormatPr baseColWidth="10" defaultRowHeight="13" x14ac:dyDescent="0"/>
  <sheetData>
    <row r="1" spans="1:6">
      <c r="A1" s="545"/>
      <c r="B1" t="s">
        <v>473</v>
      </c>
      <c r="C1" t="s">
        <v>802</v>
      </c>
      <c r="D1" t="s">
        <v>787</v>
      </c>
      <c r="E1" t="s">
        <v>475</v>
      </c>
      <c r="F1" t="s">
        <v>474</v>
      </c>
    </row>
    <row r="2" spans="1:6" s="545" customFormat="1">
      <c r="B2" t="s">
        <v>155</v>
      </c>
      <c r="C2" s="545" t="s">
        <v>155</v>
      </c>
      <c r="D2" s="545" t="s">
        <v>155</v>
      </c>
      <c r="E2" s="545" t="s">
        <v>155</v>
      </c>
      <c r="F2" s="545" t="s">
        <v>155</v>
      </c>
    </row>
    <row r="3" spans="1:6" s="545" customFormat="1"/>
    <row r="4" spans="1:6" s="545" customFormat="1">
      <c r="A4"/>
    </row>
    <row r="5" spans="1:6">
      <c r="B5" s="545"/>
    </row>
    <row r="7" spans="1:6">
      <c r="A7" s="3">
        <v>1920</v>
      </c>
      <c r="C7">
        <v>2.077045932679038</v>
      </c>
      <c r="D7">
        <v>2.0141213194289058</v>
      </c>
    </row>
    <row r="8" spans="1:6">
      <c r="A8" s="3">
        <v>1921</v>
      </c>
      <c r="B8">
        <v>2.5416847306882384</v>
      </c>
      <c r="C8">
        <v>2.0702936111101602</v>
      </c>
      <c r="D8">
        <v>1.9972525838673914</v>
      </c>
      <c r="E8">
        <v>1.4215318502715926</v>
      </c>
      <c r="F8">
        <v>1.2905610337914095</v>
      </c>
    </row>
    <row r="9" spans="1:6">
      <c r="A9" s="3">
        <v>1922</v>
      </c>
      <c r="B9">
        <v>2.614915694870005</v>
      </c>
      <c r="E9">
        <v>1.3755754215300113</v>
      </c>
      <c r="F9">
        <v>1.5349389715703954</v>
      </c>
    </row>
    <row r="10" spans="1:6">
      <c r="A10" s="3">
        <v>1923</v>
      </c>
      <c r="B10">
        <v>2.7189842572429921</v>
      </c>
      <c r="C10">
        <v>1.7921374610455112</v>
      </c>
      <c r="E10">
        <v>1.4007223728991296</v>
      </c>
      <c r="F10">
        <v>1.5040988987075383</v>
      </c>
    </row>
    <row r="11" spans="1:6">
      <c r="A11" s="3">
        <v>1924</v>
      </c>
      <c r="B11">
        <v>2.4807099949062605</v>
      </c>
      <c r="C11">
        <v>1.8719885464054737</v>
      </c>
      <c r="E11">
        <v>1.4671126077174423</v>
      </c>
      <c r="F11">
        <v>1.5860602582632739</v>
      </c>
    </row>
    <row r="12" spans="1:6">
      <c r="A12" s="3">
        <v>1925</v>
      </c>
      <c r="B12">
        <v>2.1776276558991756</v>
      </c>
      <c r="C12">
        <v>2.2873588091642523</v>
      </c>
      <c r="E12">
        <v>1.7951572728843799</v>
      </c>
      <c r="F12">
        <v>1.886275227946328</v>
      </c>
    </row>
    <row r="13" spans="1:6">
      <c r="A13" s="3">
        <v>1926</v>
      </c>
      <c r="B13">
        <v>2.8899720863524969</v>
      </c>
      <c r="C13">
        <v>1.9371911266418764</v>
      </c>
      <c r="D13">
        <v>2.2340479195934213</v>
      </c>
      <c r="E13">
        <v>1.4661702473248575</v>
      </c>
      <c r="F13">
        <v>1.5226515649820347</v>
      </c>
    </row>
    <row r="14" spans="1:6">
      <c r="A14" s="3">
        <v>1927</v>
      </c>
      <c r="B14">
        <v>2.0782583562576931</v>
      </c>
      <c r="C14">
        <v>2.3360458849164547</v>
      </c>
      <c r="D14">
        <v>2.1403176093717273</v>
      </c>
      <c r="E14">
        <v>1.690067999439484</v>
      </c>
      <c r="F14">
        <v>1.8716845779452793</v>
      </c>
    </row>
    <row r="15" spans="1:6">
      <c r="A15" s="3">
        <v>1928</v>
      </c>
      <c r="B15">
        <v>2.3889445093026174</v>
      </c>
      <c r="C15">
        <v>2.5111946440763835</v>
      </c>
      <c r="D15">
        <v>2.1518308554430217</v>
      </c>
      <c r="E15">
        <v>2.0427395953883689</v>
      </c>
      <c r="F15">
        <v>1.9309289190803136</v>
      </c>
    </row>
    <row r="16" spans="1:6">
      <c r="A16" s="3">
        <v>1929</v>
      </c>
      <c r="B16">
        <v>2.2788758829546945</v>
      </c>
      <c r="C16">
        <v>2.5119875562779614</v>
      </c>
      <c r="D16">
        <v>2.2897981165409416</v>
      </c>
      <c r="E16">
        <v>2.1724296934882643</v>
      </c>
      <c r="F16">
        <v>1.729156702859092</v>
      </c>
    </row>
    <row r="17" spans="1:6">
      <c r="A17" s="3">
        <v>1930</v>
      </c>
      <c r="B17">
        <v>2.6152022707773286</v>
      </c>
      <c r="C17">
        <v>2.9186301257616649</v>
      </c>
      <c r="D17">
        <v>2.5115677070068427</v>
      </c>
      <c r="E17">
        <v>2.1292901117645973</v>
      </c>
      <c r="F17">
        <v>2.0208182495384928</v>
      </c>
    </row>
    <row r="18" spans="1:6">
      <c r="A18" s="3">
        <v>1931</v>
      </c>
      <c r="B18">
        <v>3.415999603949837</v>
      </c>
      <c r="C18">
        <v>3.1888548431120531</v>
      </c>
      <c r="D18">
        <v>2.7060352795457026</v>
      </c>
      <c r="E18">
        <v>2.6722388231242991</v>
      </c>
      <c r="F18">
        <v>2.2729427244628813</v>
      </c>
    </row>
    <row r="19" spans="1:6">
      <c r="A19" s="3">
        <v>1932</v>
      </c>
      <c r="B19">
        <v>3.6601853474143811</v>
      </c>
      <c r="C19">
        <v>3.4409416512899709</v>
      </c>
      <c r="D19">
        <v>2.8084971726710739</v>
      </c>
      <c r="E19">
        <v>2.6486750573921416</v>
      </c>
      <c r="F19">
        <v>2.5017021703601343</v>
      </c>
    </row>
    <row r="20" spans="1:6">
      <c r="A20" s="3">
        <v>1933</v>
      </c>
      <c r="B20">
        <v>3.7739184408215611</v>
      </c>
      <c r="C20">
        <v>3.2381488587234992</v>
      </c>
      <c r="D20">
        <v>2.8739220771606888</v>
      </c>
      <c r="E20">
        <v>2.6995677011470605</v>
      </c>
      <c r="F20">
        <v>2.7456861212768242</v>
      </c>
    </row>
    <row r="21" spans="1:6">
      <c r="A21" s="3">
        <v>1934</v>
      </c>
      <c r="B21">
        <v>4.0809125621415641</v>
      </c>
      <c r="C21">
        <v>3.4304073549436707</v>
      </c>
      <c r="D21">
        <v>2.639799236707522</v>
      </c>
      <c r="E21">
        <v>2.7082382915123895</v>
      </c>
      <c r="F21">
        <v>2.8200885799603821</v>
      </c>
    </row>
    <row r="22" spans="1:6">
      <c r="A22" s="3">
        <v>1935</v>
      </c>
      <c r="B22">
        <v>3.1513162541167419</v>
      </c>
      <c r="C22">
        <v>3.2605976703548674</v>
      </c>
      <c r="D22">
        <v>2.4374134660082429</v>
      </c>
      <c r="E22">
        <v>2.634145529459559</v>
      </c>
      <c r="F22">
        <v>2.6027190711667898</v>
      </c>
    </row>
    <row r="23" spans="1:6">
      <c r="A23" s="3">
        <v>1936</v>
      </c>
      <c r="B23">
        <v>3.199247200989686</v>
      </c>
      <c r="C23">
        <v>3.1584529192876722</v>
      </c>
      <c r="E23">
        <v>2.4263926701332501</v>
      </c>
      <c r="F23">
        <v>2.5996090243362513</v>
      </c>
    </row>
    <row r="24" spans="1:6">
      <c r="A24" s="3">
        <v>1937</v>
      </c>
      <c r="B24">
        <v>2.8106539972432141</v>
      </c>
      <c r="C24">
        <v>2.497017216693203</v>
      </c>
      <c r="D24">
        <v>2.4646751481085496</v>
      </c>
      <c r="E24">
        <v>1.956464553981917</v>
      </c>
      <c r="F24">
        <v>2.0109197591001022</v>
      </c>
    </row>
    <row r="25" spans="1:6">
      <c r="A25" s="3">
        <v>1938</v>
      </c>
      <c r="B25">
        <v>2.6427102048797488</v>
      </c>
      <c r="C25">
        <v>2.4802558202090168</v>
      </c>
      <c r="D25">
        <v>2.1746724018634147</v>
      </c>
      <c r="E25">
        <v>1.729869019799678</v>
      </c>
      <c r="F25">
        <v>1.918861634666357</v>
      </c>
    </row>
    <row r="26" spans="1:6">
      <c r="A26" s="3">
        <v>1939</v>
      </c>
      <c r="B26">
        <v>2.7502170533211538</v>
      </c>
      <c r="C26">
        <v>2.3090915499481546</v>
      </c>
      <c r="D26">
        <v>2.1860008103407234</v>
      </c>
      <c r="E26">
        <v>1.5871066545322572</v>
      </c>
      <c r="F26">
        <v>1.7767538104370697</v>
      </c>
    </row>
    <row r="27" spans="1:6">
      <c r="A27" s="3">
        <v>1940</v>
      </c>
      <c r="B27">
        <v>3.6971987077910429</v>
      </c>
      <c r="C27">
        <v>2.3902517939939623</v>
      </c>
      <c r="D27">
        <v>2.8143382361653764</v>
      </c>
      <c r="E27">
        <v>1.3771639121497499</v>
      </c>
      <c r="F27">
        <v>1.7039623977131217</v>
      </c>
    </row>
    <row r="28" spans="1:6">
      <c r="A28" s="3">
        <v>1941</v>
      </c>
      <c r="B28">
        <v>4.0813847666057654</v>
      </c>
      <c r="C28">
        <v>2.5485479318574975</v>
      </c>
      <c r="E28">
        <v>1.5582433194543825</v>
      </c>
      <c r="F28">
        <v>1.4634893557579025</v>
      </c>
    </row>
    <row r="29" spans="1:6">
      <c r="A29" s="3">
        <v>1942</v>
      </c>
      <c r="B29">
        <v>3.3575419640363182</v>
      </c>
      <c r="C29">
        <v>2.6534386843319133</v>
      </c>
      <c r="D29">
        <v>0.99419915692099381</v>
      </c>
      <c r="E29">
        <v>1.7525206291025004</v>
      </c>
      <c r="F29">
        <v>1.3851147414950615</v>
      </c>
    </row>
    <row r="30" spans="1:6">
      <c r="A30" s="3">
        <v>1943</v>
      </c>
      <c r="B30">
        <v>2.9556875416935937</v>
      </c>
      <c r="C30">
        <v>2.6961760175397882</v>
      </c>
      <c r="D30">
        <v>0.82654908806394045</v>
      </c>
    </row>
    <row r="31" spans="1:6">
      <c r="A31" s="3">
        <v>1944</v>
      </c>
      <c r="C31">
        <v>2.0251114639773888</v>
      </c>
      <c r="D31">
        <v>1.0824679886560942</v>
      </c>
    </row>
    <row r="32" spans="1:6">
      <c r="A32" s="3">
        <v>1945</v>
      </c>
      <c r="C32">
        <v>2.7628273350275747</v>
      </c>
      <c r="D32">
        <v>1.2692739975014513</v>
      </c>
    </row>
    <row r="33" spans="1:4">
      <c r="A33" s="3">
        <v>1946</v>
      </c>
    </row>
    <row r="34" spans="1:4">
      <c r="A34" s="3">
        <v>1947</v>
      </c>
      <c r="D34">
        <v>0.89682157332537371</v>
      </c>
    </row>
    <row r="35" spans="1:4">
      <c r="A35" s="3">
        <v>1948</v>
      </c>
    </row>
    <row r="36" spans="1:4">
      <c r="A36" s="3">
        <v>1949</v>
      </c>
      <c r="D36">
        <v>0.60716555571104225</v>
      </c>
    </row>
    <row r="37" spans="1:4">
      <c r="A37" s="3">
        <v>1950</v>
      </c>
    </row>
    <row r="38" spans="1:4">
      <c r="A38" s="3">
        <v>1951</v>
      </c>
    </row>
    <row r="39" spans="1:4">
      <c r="A39" s="3">
        <v>1952</v>
      </c>
    </row>
    <row r="40" spans="1:4">
      <c r="A40" s="3">
        <v>1953</v>
      </c>
    </row>
    <row r="41" spans="1:4">
      <c r="A41" s="3">
        <v>1954</v>
      </c>
    </row>
    <row r="42" spans="1:4">
      <c r="A42" s="3">
        <v>1955</v>
      </c>
    </row>
    <row r="43" spans="1:4">
      <c r="A43" s="3">
        <v>1956</v>
      </c>
    </row>
    <row r="44" spans="1:4">
      <c r="A44" s="3">
        <v>1957</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48</vt:i4>
      </vt:variant>
    </vt:vector>
  </HeadingPairs>
  <TitlesOfParts>
    <vt:vector size="48" baseType="lpstr">
      <vt:lpstr>Index</vt:lpstr>
      <vt:lpstr>Figure1</vt:lpstr>
      <vt:lpstr>Figure2</vt:lpstr>
      <vt:lpstr>Figure3</vt:lpstr>
      <vt:lpstr>Figure4 </vt:lpstr>
      <vt:lpstr>Figure5</vt:lpstr>
      <vt:lpstr>Figure6</vt:lpstr>
      <vt:lpstr>Figure7</vt:lpstr>
      <vt:lpstr>Figure8</vt:lpstr>
      <vt:lpstr>Figure9</vt:lpstr>
      <vt:lpstr>Figure10</vt:lpstr>
      <vt:lpstr>Table 1</vt:lpstr>
      <vt:lpstr>Table2A</vt:lpstr>
      <vt:lpstr>Table2B</vt:lpstr>
      <vt:lpstr>Table 2C</vt:lpstr>
      <vt:lpstr>Table 2D</vt:lpstr>
      <vt:lpstr>Table 3</vt:lpstr>
      <vt:lpstr>Table 4</vt:lpstr>
      <vt:lpstr>Figure D1</vt:lpstr>
      <vt:lpstr>Figure D2</vt:lpstr>
      <vt:lpstr>Figure D3</vt:lpstr>
      <vt:lpstr>Figure D4</vt:lpstr>
      <vt:lpstr>Table A1A</vt:lpstr>
      <vt:lpstr>Table A1B</vt:lpstr>
      <vt:lpstr>Table A1C</vt:lpstr>
      <vt:lpstr>Table A1D</vt:lpstr>
      <vt:lpstr>Table A1E</vt:lpstr>
      <vt:lpstr>Table B1A</vt:lpstr>
      <vt:lpstr>Table B1B</vt:lpstr>
      <vt:lpstr>Table B1C</vt:lpstr>
      <vt:lpstr>Table B1D</vt:lpstr>
      <vt:lpstr>Table C2</vt:lpstr>
      <vt:lpstr>Table C3</vt:lpstr>
      <vt:lpstr>Indochina_results</vt:lpstr>
      <vt:lpstr>Data Fig 3&amp;4&amp;5</vt:lpstr>
      <vt:lpstr>Results</vt:lpstr>
      <vt:lpstr>Series-layout B</vt:lpstr>
      <vt:lpstr>Sheet1</vt:lpstr>
      <vt:lpstr>Indochina results</vt:lpstr>
      <vt:lpstr>Cameroon_1945</vt:lpstr>
      <vt:lpstr>Cameroon_Europeans</vt:lpstr>
      <vt:lpstr>Cameroon_autochthons</vt:lpstr>
      <vt:lpstr>Algeria_income_pop2</vt:lpstr>
      <vt:lpstr>Algeria_denominators</vt:lpstr>
      <vt:lpstr>Tunisia_income_pop2</vt:lpstr>
      <vt:lpstr>Tunisia_denominators</vt:lpstr>
      <vt:lpstr>Tunisia_Results</vt:lpstr>
      <vt:lpstr>DatafigD2</vt:lpstr>
    </vt:vector>
  </TitlesOfParts>
  <Company>PSE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 User</dc:creator>
  <cp:lastModifiedBy>Anonymous</cp:lastModifiedBy>
  <cp:lastPrinted>2019-09-09T13:21:44Z</cp:lastPrinted>
  <dcterms:created xsi:type="dcterms:W3CDTF">2010-01-31T00:04:25Z</dcterms:created>
  <dcterms:modified xsi:type="dcterms:W3CDTF">2020-06-24T07:10:35Z</dcterms:modified>
</cp:coreProperties>
</file>